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region1esc.sharepoint.com/sites/SubHub_DS/Documents/TUTORHUB/Trainings/High Impact Tutoring/Virtual Training/"/>
    </mc:Choice>
  </mc:AlternateContent>
  <xr:revisionPtr revIDLastSave="0" documentId="8_{6ACD0F1A-DD62-496F-AAAB-4C285B270056}" xr6:coauthVersionLast="47" xr6:coauthVersionMax="47" xr10:uidLastSave="{00000000-0000-0000-0000-000000000000}"/>
  <bookViews>
    <workbookView xWindow="-120" yWindow="-120" windowWidth="29040" windowHeight="15840" activeTab="1" xr2:uid="{00000000-000D-0000-FFFF-FFFF00000000}"/>
  </bookViews>
  <sheets>
    <sheet name="Tutor Modeling Plan" sheetId="1" r:id="rId1"/>
    <sheet name="Budget Modeling" sheetId="2" r:id="rId2"/>
    <sheet name="Implementation Project Plan" sheetId="3" r:id="rId3"/>
    <sheet name="RACI Matrix"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2" l="1"/>
  <c r="F49" i="2" s="1"/>
  <c r="C48" i="2"/>
  <c r="F48" i="2" s="1"/>
  <c r="F46" i="2"/>
  <c r="G46" i="2" s="1"/>
  <c r="C37" i="2"/>
  <c r="C26" i="2"/>
  <c r="F24" i="2"/>
  <c r="G24" i="2" s="1"/>
  <c r="F22" i="2"/>
  <c r="F35" i="2" s="1"/>
  <c r="G35" i="2" s="1"/>
  <c r="C8" i="2"/>
  <c r="B3" i="2"/>
  <c r="E2" i="2"/>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F2" i="2" l="1"/>
  <c r="F23" i="2" s="1"/>
  <c r="G23" i="2" s="1"/>
  <c r="F3" i="2"/>
  <c r="F50" i="2"/>
  <c r="G50" i="2" s="1"/>
  <c r="D3" i="2" l="1"/>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which of the purple is crucial to decide this week in order to move on vs. have an idea
can i forecast this up front for all sessions before start designing deck
	-Stephanie Parkinson
wkshop 1: data to make decisions, grades, content. DOR (stakeholder committee)
	-Stephanie Parkinson
also what are giving a nod to vs. deciding
	-Stephanie Parkinson
remember: tea is providing ACCESS to material (the decision is whether TEA material or your materials)
	-Stephanie Parkinson
----
do we need to link where this info is in the deck too
	-Stephanie Parkinson
what is the final output/product? Here are all your notes and where you are doing? And then final - then you type in the playbook (planning guide and then a final playbook).
	-Stephanie Parkinson</t>
        </r>
      </text>
    </comment>
  </commentList>
</comments>
</file>

<file path=xl/sharedStrings.xml><?xml version="1.0" encoding="utf-8"?>
<sst xmlns="http://schemas.openxmlformats.org/spreadsheetml/2006/main" count="305" uniqueCount="210">
  <si>
    <t>Workshop Start Date:</t>
  </si>
  <si>
    <t>Grade(s):</t>
  </si>
  <si>
    <t>Content:</t>
  </si>
  <si>
    <t>District:</t>
  </si>
  <si>
    <t>Workbook Reference</t>
  </si>
  <si>
    <t>Workshop</t>
  </si>
  <si>
    <t>Deadline</t>
  </si>
  <si>
    <t>Status</t>
  </si>
  <si>
    <t>Element</t>
  </si>
  <si>
    <t>Decision point</t>
  </si>
  <si>
    <t>Decison Maker</t>
  </si>
  <si>
    <t>Decision</t>
  </si>
  <si>
    <t>Notes</t>
  </si>
  <si>
    <t>Program Aim</t>
  </si>
  <si>
    <t>Other</t>
  </si>
  <si>
    <r>
      <rPr>
        <sz val="10"/>
        <color theme="1"/>
        <rFont val="Open Sans"/>
      </rPr>
      <t>What are the most important</t>
    </r>
    <r>
      <rPr>
        <b/>
        <sz val="10"/>
        <color theme="1"/>
        <rFont val="Open Sans"/>
      </rPr>
      <t xml:space="preserve"> design principles</t>
    </r>
    <r>
      <rPr>
        <sz val="10"/>
        <color theme="1"/>
        <rFont val="Open Sans"/>
      </rPr>
      <t xml:space="preserve"> for us to consider?</t>
    </r>
  </si>
  <si>
    <t>Program Focus</t>
  </si>
  <si>
    <r>
      <rPr>
        <sz val="10"/>
        <color theme="1"/>
        <rFont val="Open Sans"/>
      </rPr>
      <t xml:space="preserve">What are the challenges we seek to address via our </t>
    </r>
    <r>
      <rPr>
        <b/>
        <sz val="10"/>
        <color theme="1"/>
        <rFont val="Open Sans"/>
      </rPr>
      <t>Value Proposition</t>
    </r>
    <r>
      <rPr>
        <sz val="10"/>
        <color theme="1"/>
        <rFont val="Open Sans"/>
      </rPr>
      <t xml:space="preserve">? </t>
    </r>
  </si>
  <si>
    <r>
      <rPr>
        <sz val="10"/>
        <color rgb="FF000000"/>
        <rFont val="Open Sans"/>
      </rPr>
      <t xml:space="preserve">What are the </t>
    </r>
    <r>
      <rPr>
        <b/>
        <sz val="10"/>
        <color rgb="FF000000"/>
        <rFont val="Open Sans"/>
      </rPr>
      <t>needs and impact</t>
    </r>
    <r>
      <rPr>
        <sz val="10"/>
        <color rgb="FF000000"/>
        <rFont val="Open Sans"/>
      </rPr>
      <t xml:space="preserve"> our high-impact tutoring initiative will address?</t>
    </r>
  </si>
  <si>
    <r>
      <rPr>
        <sz val="10"/>
        <color rgb="FF000000"/>
        <rFont val="Open Sans"/>
      </rPr>
      <t xml:space="preserve">How are you </t>
    </r>
    <r>
      <rPr>
        <b/>
        <sz val="10"/>
        <color rgb="FF000000"/>
        <rFont val="Open Sans"/>
      </rPr>
      <t>targeting</t>
    </r>
    <r>
      <rPr>
        <sz val="10"/>
        <color rgb="FF000000"/>
        <rFont val="Open Sans"/>
      </rPr>
      <t xml:space="preserve"> your tutoring, and what is your articulation for why tutoring is needed?</t>
    </r>
  </si>
  <si>
    <r>
      <rPr>
        <sz val="10"/>
        <color theme="1"/>
        <rFont val="Open Sans"/>
      </rPr>
      <t xml:space="preserve">What </t>
    </r>
    <r>
      <rPr>
        <b/>
        <sz val="10"/>
        <color theme="1"/>
        <rFont val="Open Sans"/>
      </rPr>
      <t>key resources</t>
    </r>
    <r>
      <rPr>
        <sz val="10"/>
        <color theme="1"/>
        <rFont val="Open Sans"/>
      </rPr>
      <t>, beyond money, will I leverage?</t>
    </r>
  </si>
  <si>
    <r>
      <rPr>
        <sz val="10"/>
        <color rgb="FF000000"/>
        <rFont val="&quot;Open Sans&quot;, sans-serif"/>
      </rPr>
      <t xml:space="preserve">What is my </t>
    </r>
    <r>
      <rPr>
        <b/>
        <sz val="10"/>
        <color rgb="FF000000"/>
        <rFont val="&quot;Open Sans&quot;, sans-serif"/>
      </rPr>
      <t>bottom line budget</t>
    </r>
    <r>
      <rPr>
        <sz val="10"/>
        <color rgb="FF000000"/>
        <rFont val="&quot;Open Sans&quot;, sans-serif"/>
      </rPr>
      <t xml:space="preserve"> for tutoring?</t>
    </r>
  </si>
  <si>
    <r>
      <rPr>
        <sz val="10"/>
        <color theme="1"/>
        <rFont val="Open Sans"/>
      </rPr>
      <t xml:space="preserve">When are high-impact tutoring </t>
    </r>
    <r>
      <rPr>
        <b/>
        <sz val="10"/>
        <color theme="1"/>
        <rFont val="Open Sans"/>
      </rPr>
      <t>funds disbursed</t>
    </r>
    <r>
      <rPr>
        <sz val="10"/>
        <color theme="1"/>
        <rFont val="Open Sans"/>
      </rPr>
      <t xml:space="preserve">? </t>
    </r>
  </si>
  <si>
    <r>
      <rPr>
        <sz val="10"/>
        <color rgb="FF000000"/>
        <rFont val="&quot;Open Sans&quot;, sans-serif"/>
      </rPr>
      <t xml:space="preserve">Who will </t>
    </r>
    <r>
      <rPr>
        <b/>
        <sz val="10"/>
        <color rgb="FF000000"/>
        <rFont val="&quot;Open Sans&quot;, sans-serif"/>
      </rPr>
      <t>oversee the general initiative</t>
    </r>
    <r>
      <rPr>
        <sz val="10"/>
        <color rgb="FF000000"/>
        <rFont val="&quot;Open Sans&quot;, sans-serif"/>
      </rPr>
      <t>: strategy, hiring, tutors, instruction, and logistics?</t>
    </r>
  </si>
  <si>
    <r>
      <rPr>
        <sz val="10"/>
        <color rgb="FF000000"/>
        <rFont val="&quot;Open Sans&quot;, sans-serif"/>
      </rPr>
      <t xml:space="preserve">Who all is involved and what are their </t>
    </r>
    <r>
      <rPr>
        <b/>
        <sz val="10"/>
        <color rgb="FF000000"/>
        <rFont val="&quot;Open Sans&quot;, sans-serif"/>
      </rPr>
      <t xml:space="preserve">roles and responsibilities </t>
    </r>
    <r>
      <rPr>
        <sz val="10"/>
        <color rgb="FF000000"/>
        <rFont val="&quot;Open Sans&quot;, sans-serif"/>
      </rPr>
      <t>?</t>
    </r>
  </si>
  <si>
    <r>
      <rPr>
        <sz val="10"/>
        <color theme="1"/>
        <rFont val="Arial"/>
        <family val="2"/>
      </rPr>
      <t xml:space="preserve">What </t>
    </r>
    <r>
      <rPr>
        <b/>
        <sz val="10"/>
        <color theme="1"/>
        <rFont val="Arial"/>
        <family val="2"/>
      </rPr>
      <t>content areas</t>
    </r>
    <r>
      <rPr>
        <sz val="10"/>
        <color theme="1"/>
        <rFont val="Arial"/>
        <family val="2"/>
      </rPr>
      <t xml:space="preserve"> will your tutoring program address?</t>
    </r>
  </si>
  <si>
    <r>
      <rPr>
        <sz val="10"/>
        <color rgb="FF000000"/>
        <rFont val="&quot;Open Sans&quot;, sans-serif"/>
      </rPr>
      <t>What</t>
    </r>
    <r>
      <rPr>
        <b/>
        <sz val="10"/>
        <color rgb="FF000000"/>
        <rFont val="&quot;Open Sans&quot;, sans-serif"/>
      </rPr>
      <t xml:space="preserve"> grade(s)</t>
    </r>
    <r>
      <rPr>
        <sz val="10"/>
        <color rgb="FF000000"/>
        <rFont val="&quot;Open Sans&quot;, sans-serif"/>
      </rPr>
      <t xml:space="preserve"> will your tutoring program address?</t>
    </r>
  </si>
  <si>
    <t>Instruction</t>
  </si>
  <si>
    <r>
      <rPr>
        <sz val="10"/>
        <color theme="1"/>
        <rFont val="Open Sans"/>
      </rPr>
      <t xml:space="preserve">How </t>
    </r>
    <r>
      <rPr>
        <b/>
        <sz val="10"/>
        <color theme="1"/>
        <rFont val="Open Sans"/>
      </rPr>
      <t>often</t>
    </r>
    <r>
      <rPr>
        <sz val="10"/>
        <color theme="1"/>
        <rFont val="Open Sans"/>
      </rPr>
      <t xml:space="preserve"> will tutoring sessions happen (days/week)?</t>
    </r>
  </si>
  <si>
    <r>
      <rPr>
        <sz val="10"/>
        <color theme="1"/>
        <rFont val="Open Sans"/>
      </rPr>
      <t xml:space="preserve">What will be the </t>
    </r>
    <r>
      <rPr>
        <b/>
        <sz val="10"/>
        <color theme="1"/>
        <rFont val="Open Sans"/>
      </rPr>
      <t>length of each ssession</t>
    </r>
    <r>
      <rPr>
        <sz val="10"/>
        <color theme="1"/>
        <rFont val="Open Sans"/>
      </rPr>
      <t xml:space="preserve">? </t>
    </r>
  </si>
  <si>
    <t>Learning Integration</t>
  </si>
  <si>
    <t>What is the length of the tutoring program run (# of weeks)?</t>
  </si>
  <si>
    <r>
      <rPr>
        <sz val="10"/>
        <color theme="1"/>
        <rFont val="Open Sans"/>
      </rPr>
      <t xml:space="preserve">How </t>
    </r>
    <r>
      <rPr>
        <b/>
        <sz val="10"/>
        <color theme="1"/>
        <rFont val="Open Sans"/>
      </rPr>
      <t>long</t>
    </r>
    <r>
      <rPr>
        <sz val="10"/>
        <color theme="1"/>
        <rFont val="Open Sans"/>
      </rPr>
      <t xml:space="preserve"> will tutoring be offered (weeks/school year)?</t>
    </r>
  </si>
  <si>
    <r>
      <rPr>
        <sz val="10"/>
        <color theme="1"/>
        <rFont val="Open Sans"/>
      </rPr>
      <t xml:space="preserve">How will students and tutors </t>
    </r>
    <r>
      <rPr>
        <b/>
        <sz val="10"/>
        <color theme="1"/>
        <rFont val="Open Sans"/>
      </rPr>
      <t xml:space="preserve">collaborate </t>
    </r>
    <r>
      <rPr>
        <sz val="10"/>
        <color theme="1"/>
        <rFont val="Open Sans"/>
      </rPr>
      <t>(delivery mode)?</t>
    </r>
  </si>
  <si>
    <r>
      <rPr>
        <sz val="10"/>
        <color theme="1"/>
        <rFont val="Open Sans"/>
      </rPr>
      <t>When will tutoring sessions happen (</t>
    </r>
    <r>
      <rPr>
        <b/>
        <sz val="10"/>
        <color theme="1"/>
        <rFont val="Open Sans"/>
      </rPr>
      <t>time of day</t>
    </r>
    <r>
      <rPr>
        <sz val="10"/>
        <color theme="1"/>
        <rFont val="Open Sans"/>
      </rPr>
      <t>)?</t>
    </r>
  </si>
  <si>
    <r>
      <rPr>
        <b/>
        <sz val="10"/>
        <color theme="1"/>
        <rFont val="Open Sans"/>
      </rPr>
      <t>Where</t>
    </r>
    <r>
      <rPr>
        <sz val="10"/>
        <color theme="1"/>
        <rFont val="Open Sans"/>
      </rPr>
      <t xml:space="preserve"> will tutoring sessions happen?</t>
    </r>
  </si>
  <si>
    <r>
      <rPr>
        <b/>
        <sz val="10"/>
        <color theme="1"/>
        <rFont val="Open Sans"/>
      </rPr>
      <t>When</t>
    </r>
    <r>
      <rPr>
        <sz val="10"/>
        <color theme="1"/>
        <rFont val="Open Sans"/>
      </rPr>
      <t xml:space="preserve"> will tutoring </t>
    </r>
    <r>
      <rPr>
        <b/>
        <sz val="10"/>
        <color theme="1"/>
        <rFont val="Open Sans"/>
      </rPr>
      <t>start</t>
    </r>
    <r>
      <rPr>
        <sz val="10"/>
        <color theme="1"/>
        <rFont val="Open Sans"/>
      </rPr>
      <t>?</t>
    </r>
  </si>
  <si>
    <r>
      <rPr>
        <sz val="10"/>
        <color theme="1"/>
        <rFont val="Open Sans"/>
      </rPr>
      <t xml:space="preserve">Will tutoring be </t>
    </r>
    <r>
      <rPr>
        <b/>
        <sz val="10"/>
        <color theme="1"/>
        <rFont val="Open Sans"/>
      </rPr>
      <t>voluntary or required</t>
    </r>
    <r>
      <rPr>
        <sz val="10"/>
        <color theme="1"/>
        <rFont val="Open Sans"/>
      </rPr>
      <t>?</t>
    </r>
  </si>
  <si>
    <t>Identifying Students
&amp; Budget Needs</t>
  </si>
  <si>
    <r>
      <rPr>
        <sz val="10"/>
        <color rgb="FF000000"/>
        <rFont val="&quot;Open Sans&quot;, sans-serif"/>
      </rPr>
      <t xml:space="preserve">What </t>
    </r>
    <r>
      <rPr>
        <b/>
        <sz val="10"/>
        <color rgb="FF000000"/>
        <rFont val="&quot;Open Sans&quot;, sans-serif"/>
      </rPr>
      <t>selection</t>
    </r>
    <r>
      <rPr>
        <sz val="10"/>
        <color rgb="FF000000"/>
        <rFont val="&quot;Open Sans&quot;, sans-serif"/>
      </rPr>
      <t xml:space="preserve"> </t>
    </r>
    <r>
      <rPr>
        <b/>
        <sz val="10"/>
        <color rgb="FF000000"/>
        <rFont val="&quot;Open Sans&quot;, sans-serif"/>
      </rPr>
      <t>criteria</t>
    </r>
    <r>
      <rPr>
        <sz val="10"/>
        <color rgb="FF000000"/>
        <rFont val="&quot;Open Sans&quot;, sans-serif"/>
      </rPr>
      <t xml:space="preserve"> will be used to for students?</t>
    </r>
  </si>
  <si>
    <r>
      <rPr>
        <sz val="10"/>
        <color theme="1"/>
        <rFont val="Open Sans"/>
      </rPr>
      <t xml:space="preserve">How many </t>
    </r>
    <r>
      <rPr>
        <b/>
        <sz val="10"/>
        <color theme="1"/>
        <rFont val="Open Sans"/>
      </rPr>
      <t xml:space="preserve">total students </t>
    </r>
    <r>
      <rPr>
        <sz val="10"/>
        <color theme="1"/>
        <rFont val="Open Sans"/>
      </rPr>
      <t xml:space="preserve">will receive tutoring? </t>
    </r>
  </si>
  <si>
    <r>
      <rPr>
        <sz val="10"/>
        <color theme="1"/>
        <rFont val="Open Sans"/>
      </rPr>
      <t xml:space="preserve">What is the </t>
    </r>
    <r>
      <rPr>
        <b/>
        <sz val="10"/>
        <color theme="1"/>
        <rFont val="Open Sans"/>
      </rPr>
      <t>ratio of students to tutor</t>
    </r>
    <r>
      <rPr>
        <sz val="10"/>
        <color theme="1"/>
        <rFont val="Open Sans"/>
      </rPr>
      <t xml:space="preserve"> per group?</t>
    </r>
  </si>
  <si>
    <t>Cohesion</t>
  </si>
  <si>
    <r>
      <rPr>
        <b/>
        <sz val="10"/>
        <color theme="1"/>
        <rFont val="Open Sans"/>
      </rPr>
      <t>What schools</t>
    </r>
    <r>
      <rPr>
        <sz val="10"/>
        <color theme="1"/>
        <rFont val="Open Sans"/>
      </rPr>
      <t xml:space="preserve"> will take part in the tutoring program?</t>
    </r>
  </si>
  <si>
    <t>Tutor</t>
  </si>
  <si>
    <r>
      <rPr>
        <sz val="10"/>
        <color theme="1"/>
        <rFont val="Open Sans"/>
      </rPr>
      <t xml:space="preserve">How many </t>
    </r>
    <r>
      <rPr>
        <b/>
        <sz val="10"/>
        <color theme="1"/>
        <rFont val="Open Sans"/>
      </rPr>
      <t xml:space="preserve">total tutors </t>
    </r>
    <r>
      <rPr>
        <sz val="10"/>
        <color theme="1"/>
        <rFont val="Open Sans"/>
      </rPr>
      <t>are needed?</t>
    </r>
  </si>
  <si>
    <r>
      <rPr>
        <sz val="10"/>
        <color theme="1"/>
        <rFont val="Open Sans"/>
      </rPr>
      <t xml:space="preserve">Who is my </t>
    </r>
    <r>
      <rPr>
        <b/>
        <sz val="10"/>
        <color theme="1"/>
        <rFont val="Open Sans"/>
      </rPr>
      <t>ideal tutor</t>
    </r>
    <r>
      <rPr>
        <sz val="10"/>
        <color theme="1"/>
        <rFont val="Open Sans"/>
      </rPr>
      <t>?</t>
    </r>
  </si>
  <si>
    <r>
      <rPr>
        <sz val="10"/>
        <color theme="1"/>
        <rFont val="Open Sans"/>
      </rPr>
      <t xml:space="preserve">What </t>
    </r>
    <r>
      <rPr>
        <b/>
        <sz val="10"/>
        <color theme="1"/>
        <rFont val="Open Sans"/>
      </rPr>
      <t>tutor type</t>
    </r>
    <r>
      <rPr>
        <sz val="10"/>
        <color theme="1"/>
        <rFont val="Open Sans"/>
      </rPr>
      <t xml:space="preserve"> will be utilizied?</t>
    </r>
  </si>
  <si>
    <r>
      <rPr>
        <sz val="10"/>
        <color theme="1"/>
        <rFont val="Open Sans"/>
      </rPr>
      <t>What is the</t>
    </r>
    <r>
      <rPr>
        <b/>
        <sz val="10"/>
        <color theme="1"/>
        <rFont val="Open Sans"/>
      </rPr>
      <t xml:space="preserve"> tutor cost</t>
    </r>
    <r>
      <rPr>
        <sz val="10"/>
        <color theme="1"/>
        <rFont val="Open Sans"/>
      </rPr>
      <t xml:space="preserve"> in the budget?</t>
    </r>
  </si>
  <si>
    <t>Hiring &amp; Training Tutors 
&amp; Materials</t>
  </si>
  <si>
    <r>
      <rPr>
        <sz val="10"/>
        <color theme="1"/>
        <rFont val="Open Sans"/>
      </rPr>
      <t xml:space="preserve">What </t>
    </r>
    <r>
      <rPr>
        <b/>
        <sz val="10"/>
        <color theme="1"/>
        <rFont val="Open Sans"/>
      </rPr>
      <t>curriculum</t>
    </r>
    <r>
      <rPr>
        <sz val="10"/>
        <color theme="1"/>
        <rFont val="Open Sans"/>
      </rPr>
      <t xml:space="preserve"> will be used? </t>
    </r>
  </si>
  <si>
    <t>Data Use</t>
  </si>
  <si>
    <r>
      <rPr>
        <sz val="10"/>
        <color theme="1"/>
        <rFont val="Open Sans"/>
      </rPr>
      <t xml:space="preserve">What </t>
    </r>
    <r>
      <rPr>
        <b/>
        <sz val="10"/>
        <color theme="1"/>
        <rFont val="Open Sans"/>
      </rPr>
      <t xml:space="preserve">progress monitoring tool(s) </t>
    </r>
    <r>
      <rPr>
        <sz val="10"/>
        <color theme="1"/>
        <rFont val="Open Sans"/>
      </rPr>
      <t xml:space="preserve">will be used? </t>
    </r>
  </si>
  <si>
    <r>
      <rPr>
        <b/>
        <sz val="10"/>
        <color theme="1"/>
        <rFont val="Open Sans"/>
      </rPr>
      <t>What days</t>
    </r>
    <r>
      <rPr>
        <sz val="10"/>
        <color theme="1"/>
        <rFont val="Open Sans"/>
      </rPr>
      <t xml:space="preserve"> will tutoring occur?</t>
    </r>
  </si>
  <si>
    <r>
      <rPr>
        <i/>
        <sz val="10"/>
        <color theme="1"/>
        <rFont val="Open Sans"/>
      </rPr>
      <t>&lt;if applicable&gt;</t>
    </r>
    <r>
      <rPr>
        <sz val="10"/>
        <color theme="1"/>
        <rFont val="Open Sans"/>
      </rPr>
      <t xml:space="preserve"> What</t>
    </r>
    <r>
      <rPr>
        <b/>
        <sz val="10"/>
        <color theme="1"/>
        <rFont val="Open Sans"/>
      </rPr>
      <t xml:space="preserve"> tutoring providers</t>
    </r>
    <r>
      <rPr>
        <sz val="10"/>
        <color theme="1"/>
        <rFont val="Open Sans"/>
      </rPr>
      <t xml:space="preserve"> will be used? </t>
    </r>
  </si>
  <si>
    <r>
      <rPr>
        <sz val="10"/>
        <color theme="1"/>
        <rFont val="Open Sans"/>
      </rPr>
      <t xml:space="preserve">What </t>
    </r>
    <r>
      <rPr>
        <b/>
        <sz val="10"/>
        <color theme="1"/>
        <rFont val="Open Sans"/>
      </rPr>
      <t>materials</t>
    </r>
    <r>
      <rPr>
        <sz val="10"/>
        <color theme="1"/>
        <rFont val="Open Sans"/>
      </rPr>
      <t xml:space="preserve"> are needed for tutor recruitment and hiring?</t>
    </r>
  </si>
  <si>
    <r>
      <rPr>
        <sz val="10"/>
        <color theme="1"/>
        <rFont val="Open Sans"/>
      </rPr>
      <t xml:space="preserve">What is the </t>
    </r>
    <r>
      <rPr>
        <b/>
        <sz val="10"/>
        <color theme="1"/>
        <rFont val="Open Sans"/>
      </rPr>
      <t xml:space="preserve">interview process </t>
    </r>
    <r>
      <rPr>
        <sz val="10"/>
        <color theme="1"/>
        <rFont val="Open Sans"/>
      </rPr>
      <t>for tutors?</t>
    </r>
  </si>
  <si>
    <r>
      <rPr>
        <b/>
        <sz val="10"/>
        <color theme="1"/>
        <rFont val="Open Sans"/>
      </rPr>
      <t>When</t>
    </r>
    <r>
      <rPr>
        <sz val="10"/>
        <color theme="1"/>
        <rFont val="Open Sans"/>
      </rPr>
      <t xml:space="preserve"> will initial tutoring training occur?</t>
    </r>
  </si>
  <si>
    <r>
      <rPr>
        <sz val="10"/>
        <color theme="1"/>
        <rFont val="Open Sans"/>
      </rPr>
      <t xml:space="preserve">What will be the </t>
    </r>
    <r>
      <rPr>
        <b/>
        <sz val="10"/>
        <color theme="1"/>
        <rFont val="Open Sans"/>
      </rPr>
      <t>content</t>
    </r>
    <r>
      <rPr>
        <sz val="10"/>
        <color theme="1"/>
        <rFont val="Open Sans"/>
      </rPr>
      <t xml:space="preserve"> of initial tutor training?</t>
    </r>
  </si>
  <si>
    <t>Evaluation &amp; Communication</t>
  </si>
  <si>
    <r>
      <rPr>
        <sz val="10"/>
        <color theme="1"/>
        <rFont val="Open Sans"/>
      </rPr>
      <t>What is the</t>
    </r>
    <r>
      <rPr>
        <b/>
        <sz val="10"/>
        <color theme="1"/>
        <rFont val="Open Sans"/>
      </rPr>
      <t xml:space="preserve"> progress monitoring cadence</t>
    </r>
    <r>
      <rPr>
        <sz val="10"/>
        <color theme="1"/>
        <rFont val="Open Sans"/>
      </rPr>
      <t xml:space="preserve">? </t>
    </r>
  </si>
  <si>
    <r>
      <rPr>
        <b/>
        <sz val="10"/>
        <color theme="1"/>
        <rFont val="Open Sans"/>
      </rPr>
      <t>What metrics</t>
    </r>
    <r>
      <rPr>
        <sz val="10"/>
        <color theme="1"/>
        <rFont val="Open Sans"/>
      </rPr>
      <t xml:space="preserve"> will be used to monitor progress for both students and tutors?</t>
    </r>
  </si>
  <si>
    <r>
      <rPr>
        <b/>
        <sz val="10"/>
        <color theme="1"/>
        <rFont val="Open Sans"/>
      </rPr>
      <t>How and when</t>
    </r>
    <r>
      <rPr>
        <sz val="10"/>
        <color theme="1"/>
        <rFont val="Open Sans"/>
      </rPr>
      <t xml:space="preserve"> will identified metrics be measured?</t>
    </r>
  </si>
  <si>
    <r>
      <rPr>
        <sz val="10"/>
        <color theme="1"/>
        <rFont val="Open Sans"/>
      </rPr>
      <t xml:space="preserve">What topics will be </t>
    </r>
    <r>
      <rPr>
        <b/>
        <sz val="10"/>
        <color theme="1"/>
        <rFont val="Open Sans"/>
      </rPr>
      <t>schools receive training</t>
    </r>
    <r>
      <rPr>
        <sz val="10"/>
        <color theme="1"/>
        <rFont val="Open Sans"/>
      </rPr>
      <t xml:space="preserve"> on?</t>
    </r>
  </si>
  <si>
    <r>
      <rPr>
        <sz val="10"/>
        <color theme="1"/>
        <rFont val="Open Sans"/>
      </rPr>
      <t xml:space="preserve">What topics will </t>
    </r>
    <r>
      <rPr>
        <b/>
        <sz val="10"/>
        <color theme="1"/>
        <rFont val="Open Sans"/>
      </rPr>
      <t>teachers receive training</t>
    </r>
    <r>
      <rPr>
        <sz val="10"/>
        <color theme="1"/>
        <rFont val="Open Sans"/>
      </rPr>
      <t xml:space="preserve"> on?</t>
    </r>
  </si>
  <si>
    <r>
      <rPr>
        <sz val="10"/>
        <color theme="1"/>
        <rFont val="Open Sans"/>
      </rPr>
      <t xml:space="preserve">What topics will </t>
    </r>
    <r>
      <rPr>
        <b/>
        <sz val="10"/>
        <color theme="1"/>
        <rFont val="Open Sans"/>
      </rPr>
      <t>caregivers receive training</t>
    </r>
    <r>
      <rPr>
        <sz val="10"/>
        <color theme="1"/>
        <rFont val="Open Sans"/>
      </rPr>
      <t xml:space="preserve"> on?</t>
    </r>
  </si>
  <si>
    <r>
      <rPr>
        <b/>
        <sz val="10"/>
        <color theme="1"/>
        <rFont val="Open Sans"/>
      </rPr>
      <t>When</t>
    </r>
    <r>
      <rPr>
        <sz val="10"/>
        <color theme="1"/>
        <rFont val="Open Sans"/>
      </rPr>
      <t xml:space="preserve"> will school and caregiver trainings take place? </t>
    </r>
  </si>
  <si>
    <r>
      <rPr>
        <b/>
        <sz val="10"/>
        <color theme="1"/>
        <rFont val="Open Sans"/>
      </rPr>
      <t>How</t>
    </r>
    <r>
      <rPr>
        <sz val="10"/>
        <color theme="1"/>
        <rFont val="Open Sans"/>
      </rPr>
      <t xml:space="preserve"> will school and caregiver trainings be </t>
    </r>
    <r>
      <rPr>
        <b/>
        <sz val="10"/>
        <color theme="1"/>
        <rFont val="Open Sans"/>
      </rPr>
      <t>delivered</t>
    </r>
    <r>
      <rPr>
        <sz val="10"/>
        <color theme="1"/>
        <rFont val="Open Sans"/>
      </rPr>
      <t xml:space="preserve"> (in-person, recorded webinars, Zoom meeting, etc)?</t>
    </r>
  </si>
  <si>
    <t xml:space="preserve"> </t>
  </si>
  <si>
    <t>Estimated Bottom Line Budget:</t>
  </si>
  <si>
    <t>Estimated Totals:</t>
  </si>
  <si>
    <t>Percent of budget allocated:</t>
  </si>
  <si>
    <t>Estimated 
Cost/Student:</t>
  </si>
  <si>
    <t>Percentage of budget</t>
  </si>
  <si>
    <t>Budget</t>
  </si>
  <si>
    <t>Budget Items</t>
  </si>
  <si>
    <t>Cost</t>
  </si>
  <si>
    <t>Typical budget allotment</t>
  </si>
  <si>
    <t xml:space="preserve">LEA amount </t>
  </si>
  <si>
    <t>Tutor Costs</t>
  </si>
  <si>
    <r>
      <rPr>
        <sz val="14"/>
        <color theme="1"/>
        <rFont val="Open Sans"/>
      </rPr>
      <t xml:space="preserve">Suggested 70%
</t>
    </r>
    <r>
      <rPr>
        <sz val="10"/>
        <color theme="1"/>
        <rFont val="Open Sans"/>
      </rPr>
      <t xml:space="preserve">Tutor costs will likely be the biggest expense. For most programs, personnel related costs account for 50-90% of the overall budget (inclusive of support personnel). Who you recruit for tutors drastically impacts this price point, along with the frequency and schedule of the program. To see estimated costs based on type of tutor, check out the workbook.
</t>
    </r>
    <r>
      <rPr>
        <b/>
        <i/>
        <sz val="10"/>
        <color theme="1"/>
        <rFont val="Open Sans"/>
      </rPr>
      <t xml:space="preserve">Questions to consider:
</t>
    </r>
    <r>
      <rPr>
        <i/>
        <sz val="10"/>
        <color theme="1"/>
        <rFont val="Open Sans"/>
      </rPr>
      <t>Are local wages below or above the national average provided?
How will supply and demand affect the wage offered?</t>
    </r>
    <r>
      <rPr>
        <sz val="18"/>
        <color theme="1"/>
        <rFont val="Open Sans"/>
      </rPr>
      <t xml:space="preserve">
</t>
    </r>
  </si>
  <si>
    <t>Tutor Wage (Prep Time/Training)</t>
  </si>
  <si>
    <t>Tutor Wage (wtih Students)</t>
  </si>
  <si>
    <t>Tutor Salary (if NOT paid hourly wage)</t>
  </si>
  <si>
    <t>Number of students served</t>
  </si>
  <si>
    <r>
      <rPr>
        <sz val="10"/>
        <color theme="1"/>
        <rFont val="Open Sans"/>
      </rPr>
      <t xml:space="preserve">Student:Tutor Ratio 
</t>
    </r>
    <r>
      <rPr>
        <i/>
        <sz val="10"/>
        <color theme="1"/>
        <rFont val="Open Sans"/>
      </rPr>
      <t>(enter # of Ss per group)</t>
    </r>
  </si>
  <si>
    <t>How Many Groups Per Tutor</t>
  </si>
  <si>
    <r>
      <rPr>
        <sz val="10"/>
        <color theme="1"/>
        <rFont val="Open Sans"/>
      </rPr>
      <t xml:space="preserve">Duration of each tutor session 
</t>
    </r>
    <r>
      <rPr>
        <i/>
        <sz val="10"/>
        <color theme="1"/>
        <rFont val="Open Sans"/>
      </rPr>
      <t>(enter in hours)</t>
    </r>
  </si>
  <si>
    <t>How Many Times Does Each Group Meet per Week</t>
  </si>
  <si>
    <t>Weeks of Program</t>
  </si>
  <si>
    <t>Initial Training Hours</t>
  </si>
  <si>
    <r>
      <rPr>
        <sz val="10"/>
        <color theme="1"/>
        <rFont val="Open Sans"/>
      </rPr>
      <t xml:space="preserve">Amount of paid planning time per session
</t>
    </r>
    <r>
      <rPr>
        <i/>
        <sz val="10"/>
        <color theme="1"/>
        <rFont val="Open Sans"/>
      </rPr>
      <t>(enter in hours)</t>
    </r>
  </si>
  <si>
    <t>Cost per Tutor of Background Checks/ Fingerprinting</t>
  </si>
  <si>
    <t>Cost per Tutor for other related needs (ie benefits)</t>
  </si>
  <si>
    <r>
      <rPr>
        <sz val="10"/>
        <color theme="1"/>
        <rFont val="Open Sans"/>
      </rPr>
      <t xml:space="preserve">Other tutor related costs - Recruitment
</t>
    </r>
    <r>
      <rPr>
        <i/>
        <sz val="10"/>
        <color theme="1"/>
        <rFont val="Open Sans"/>
      </rPr>
      <t>(flat amount)</t>
    </r>
  </si>
  <si>
    <t>Estimated Hourly Tutors Needed</t>
  </si>
  <si>
    <t>Estimated Tutor Cost (overall) - Hourly</t>
  </si>
  <si>
    <t>Estimated Tutor Cost (overall) - Salary</t>
  </si>
  <si>
    <t>Materials</t>
  </si>
  <si>
    <r>
      <rPr>
        <sz val="14"/>
        <color theme="1"/>
        <rFont val="Open Sans"/>
      </rPr>
      <t>Suggested 6%</t>
    </r>
    <r>
      <rPr>
        <sz val="10"/>
        <color theme="1"/>
        <rFont val="Open Sans"/>
      </rPr>
      <t xml:space="preserve">
Analyzing expenditures of multiple tutoring programs, the average percent of total funds spent was approximately 6%. Materials likely will flucuate between 5-10% of the overall budget depending on what the district already has available. For example, if using a curriculum provided by TEA, may be $0.</t>
    </r>
  </si>
  <si>
    <r>
      <rPr>
        <sz val="10"/>
        <color theme="1"/>
        <rFont val="Open Sans"/>
      </rPr>
      <t xml:space="preserve">Curriculum (digital and print) 
</t>
    </r>
    <r>
      <rPr>
        <i/>
        <sz val="10"/>
        <color theme="1"/>
        <rFont val="Open Sans"/>
      </rPr>
      <t>(flat amount)</t>
    </r>
  </si>
  <si>
    <r>
      <rPr>
        <sz val="10"/>
        <color theme="1"/>
        <rFont val="Open Sans"/>
      </rPr>
      <t xml:space="preserve">Curriculum (digital and print) 
</t>
    </r>
    <r>
      <rPr>
        <i/>
        <sz val="10"/>
        <color theme="1"/>
        <rFont val="Open Sans"/>
      </rPr>
      <t>(price per student)</t>
    </r>
  </si>
  <si>
    <r>
      <rPr>
        <sz val="10"/>
        <color theme="1"/>
        <rFont val="Open Sans"/>
      </rPr>
      <t xml:space="preserve">Assessment
</t>
    </r>
    <r>
      <rPr>
        <i/>
        <sz val="10"/>
        <color theme="1"/>
        <rFont val="Open Sans"/>
      </rPr>
      <t>(flat amount)</t>
    </r>
  </si>
  <si>
    <r>
      <rPr>
        <sz val="10"/>
        <color theme="1"/>
        <rFont val="Open Sans"/>
      </rPr>
      <t xml:space="preserve">Assessment
</t>
    </r>
    <r>
      <rPr>
        <i/>
        <sz val="10"/>
        <color theme="1"/>
        <rFont val="Open Sans"/>
      </rPr>
      <t>(price per student)</t>
    </r>
  </si>
  <si>
    <r>
      <rPr>
        <sz val="10"/>
        <color theme="1"/>
        <rFont val="Open Sans"/>
      </rPr>
      <t xml:space="preserve">Tech: Student + Tutor (i.e. headphones, laptops)
</t>
    </r>
    <r>
      <rPr>
        <i/>
        <sz val="10"/>
        <color theme="1"/>
        <rFont val="Open Sans"/>
      </rPr>
      <t>(flat amount)</t>
    </r>
  </si>
  <si>
    <r>
      <rPr>
        <sz val="10"/>
        <color theme="1"/>
        <rFont val="Open Sans"/>
      </rPr>
      <t xml:space="preserve">Tech: Student  (i.e. headphones, laptops)
</t>
    </r>
    <r>
      <rPr>
        <i/>
        <sz val="10"/>
        <color theme="1"/>
        <rFont val="Open Sans"/>
      </rPr>
      <t>(price per student)</t>
    </r>
  </si>
  <si>
    <r>
      <rPr>
        <sz val="10"/>
        <color theme="1"/>
        <rFont val="Open Sans"/>
      </rPr>
      <t xml:space="preserve">Tech: Tutor  (i.e. headphones, laptops)
</t>
    </r>
    <r>
      <rPr>
        <i/>
        <sz val="10"/>
        <color theme="1"/>
        <rFont val="Open Sans"/>
      </rPr>
      <t>(price per tutor)</t>
    </r>
  </si>
  <si>
    <r>
      <rPr>
        <sz val="10"/>
        <color theme="1"/>
        <rFont val="Open Sans"/>
      </rPr>
      <t xml:space="preserve">Platforms (attendance, scheduling)
</t>
    </r>
    <r>
      <rPr>
        <i/>
        <sz val="10"/>
        <color theme="1"/>
        <rFont val="Open Sans"/>
      </rPr>
      <t>(flat amount)</t>
    </r>
  </si>
  <si>
    <r>
      <rPr>
        <sz val="10"/>
        <color theme="1"/>
        <rFont val="Open Sans"/>
      </rPr>
      <t xml:space="preserve">Other (i.e. manipulatives)
</t>
    </r>
    <r>
      <rPr>
        <i/>
        <sz val="10"/>
        <color theme="1"/>
        <rFont val="Open Sans"/>
      </rPr>
      <t>(flat amount)</t>
    </r>
  </si>
  <si>
    <t>Estimated Materials Cost</t>
  </si>
  <si>
    <t>Support Personnel</t>
  </si>
  <si>
    <t>Time Allotment</t>
  </si>
  <si>
    <r>
      <rPr>
        <sz val="14"/>
        <color theme="1"/>
        <rFont val="Open Sans"/>
      </rPr>
      <t>Suggested 9%</t>
    </r>
    <r>
      <rPr>
        <sz val="10"/>
        <color theme="1"/>
        <rFont val="Open Sans"/>
      </rPr>
      <t xml:space="preserve">
Analyzing expenditures of multiple tutoring programs, the average percent of total funds spent was approximately 9%. It would not be out of the ordinary for this to range from 5% - 15%. 
</t>
    </r>
    <r>
      <rPr>
        <b/>
        <i/>
        <sz val="10"/>
        <color theme="1"/>
        <rFont val="Open Sans"/>
      </rPr>
      <t>Questions to consider:</t>
    </r>
    <r>
      <rPr>
        <i/>
        <sz val="10"/>
        <color theme="1"/>
        <rFont val="Open Sans"/>
      </rPr>
      <t xml:space="preserve">
Even if the district has these roles already (for ex: a data coordinator), is that role as is able to take on the added load related to tutoring or will additional hires be needed?</t>
    </r>
  </si>
  <si>
    <t>Senior Project Sponsor</t>
  </si>
  <si>
    <t>Tutoring Program Lead</t>
  </si>
  <si>
    <t>School Site Manager(s)</t>
  </si>
  <si>
    <t>Tutor Coach(es)</t>
  </si>
  <si>
    <t>Curriculum &amp; Instruction Lead</t>
  </si>
  <si>
    <t>Technology Lead</t>
  </si>
  <si>
    <t>Data Lead</t>
  </si>
  <si>
    <t>Diverse Learner Lead</t>
  </si>
  <si>
    <t>Teacher Advisory Group</t>
  </si>
  <si>
    <t>Estimated Personnel Cost</t>
  </si>
  <si>
    <r>
      <rPr>
        <b/>
        <sz val="14"/>
        <color theme="1"/>
        <rFont val="Open Sans"/>
      </rPr>
      <t xml:space="preserve">Overhead / Additional Operation Costs 
</t>
    </r>
    <r>
      <rPr>
        <sz val="14"/>
        <color theme="1"/>
        <rFont val="Open Sans"/>
      </rPr>
      <t>Suggested 10%</t>
    </r>
    <r>
      <rPr>
        <sz val="10"/>
        <color theme="1"/>
        <rFont val="Open Sans"/>
      </rPr>
      <t xml:space="preserve">
Remaining budget may need to go to things like student transporation if outside of regular school hours, food for events, personnel travel, etc.</t>
    </r>
  </si>
  <si>
    <t>Overhead (flat amount)</t>
  </si>
  <si>
    <r>
      <rPr>
        <b/>
        <sz val="14"/>
        <color theme="1"/>
        <rFont val="Open Sans"/>
      </rPr>
      <t xml:space="preserve">Reserves 
</t>
    </r>
    <r>
      <rPr>
        <sz val="14"/>
        <color theme="1"/>
        <rFont val="Open Sans"/>
      </rPr>
      <t>Suggested 5%</t>
    </r>
    <r>
      <rPr>
        <sz val="10"/>
        <color theme="1"/>
        <rFont val="Open Sans"/>
      </rPr>
      <t xml:space="preserve">
Because the unexpected can happen (i.e.a few more students participate than initially planned for, each tutor can't take the exact number of groups in the model, etc), it is suggested to have reserved money to cover any unplanned costs so not to have to decrease other amounts already spoken for</t>
    </r>
  </si>
  <si>
    <t>Contingency Reserve</t>
  </si>
  <si>
    <t>Estimate Other Costs</t>
  </si>
  <si>
    <t>NOTE: This is still a work in progress; once feedback is received on all four outlines this will be finalized</t>
  </si>
  <si>
    <t>Bucket</t>
  </si>
  <si>
    <t>Task</t>
  </si>
  <si>
    <t>Description</t>
  </si>
  <si>
    <t>Person Responsible</t>
  </si>
  <si>
    <t>Related Support People</t>
  </si>
  <si>
    <t>Choosing HQIM</t>
  </si>
  <si>
    <t>Assemble review team</t>
  </si>
  <si>
    <t>Create Rubric</t>
  </si>
  <si>
    <t xml:space="preserve">Host Review </t>
  </si>
  <si>
    <t>Discuss costs with vendors</t>
  </si>
  <si>
    <t>Identify HQIM</t>
  </si>
  <si>
    <t>Purchase HQIM</t>
  </si>
  <si>
    <t>Identifying Students</t>
  </si>
  <si>
    <t>Create guidance for selection</t>
  </si>
  <si>
    <t>School buy-in</t>
  </si>
  <si>
    <t>Determine when placement assessments will be given</t>
  </si>
  <si>
    <t>School Communication</t>
  </si>
  <si>
    <t>Share expectations regarding participating</t>
  </si>
  <si>
    <t>Plan kick off meeting</t>
  </si>
  <si>
    <t>Plan ongoing communication cycle</t>
  </si>
  <si>
    <t>Plan data review check points and follow up</t>
  </si>
  <si>
    <t>I = Informed &amp; kept in the loop on the progress, rather than roped into details</t>
  </si>
  <si>
    <r>
      <rPr>
        <b/>
        <sz val="12"/>
        <color rgb="FF8DC63F"/>
        <rFont val="Open Sans"/>
      </rPr>
      <t xml:space="preserve">R = Responsible, does work to complete tasks     
           </t>
    </r>
    <r>
      <rPr>
        <b/>
        <sz val="12"/>
        <color theme="1"/>
        <rFont val="Open Sans"/>
      </rPr>
      <t xml:space="preserve">
</t>
    </r>
    <r>
      <rPr>
        <b/>
        <sz val="12"/>
        <color rgb="FFFBBC04"/>
        <rFont val="Open Sans"/>
      </rPr>
      <t xml:space="preserve">A = Accountable, delegates work, last one to review deliverable before deeming it complete        
</t>
    </r>
    <r>
      <rPr>
        <b/>
        <sz val="12"/>
        <color rgb="FF13B5EA"/>
        <rFont val="Open Sans"/>
      </rPr>
      <t xml:space="preserve">C = Consulted, and provide input based on how it will impact future work
</t>
    </r>
    <r>
      <rPr>
        <b/>
        <sz val="12"/>
        <color rgb="FFFF6D01"/>
        <rFont val="Open Sans"/>
      </rPr>
      <t>I = Informed &amp; kept in the loop on the progress, rather than roped into details</t>
    </r>
  </si>
  <si>
    <r>
      <rPr>
        <b/>
        <sz val="11"/>
        <color rgb="FF000000"/>
        <rFont val="Open Sans"/>
      </rPr>
      <t>Senior Project Sponsor</t>
    </r>
    <r>
      <rPr>
        <sz val="11"/>
        <color rgb="FF000000"/>
        <rFont val="Open Sans"/>
      </rPr>
      <t xml:space="preserve"> 
(Superintendent or Chief Academic 
Officer recommended)</t>
    </r>
  </si>
  <si>
    <r>
      <rPr>
        <b/>
        <sz val="11"/>
        <color theme="1"/>
        <rFont val="Open Sans"/>
      </rPr>
      <t>Tutoring Program Lead</t>
    </r>
    <r>
      <rPr>
        <sz val="11"/>
        <color theme="1"/>
        <rFont val="Open Sans"/>
      </rPr>
      <t xml:space="preserve">
(Instructional expertise recommended) </t>
    </r>
  </si>
  <si>
    <r>
      <rPr>
        <b/>
        <sz val="11"/>
        <color theme="1"/>
        <rFont val="Open Sans"/>
      </rPr>
      <t xml:space="preserve">School Site Manager
</t>
    </r>
    <r>
      <rPr>
        <sz val="11"/>
        <color theme="1"/>
        <rFont val="Open Sans"/>
      </rPr>
      <t>(Member of school leadership team)</t>
    </r>
  </si>
  <si>
    <r>
      <rPr>
        <b/>
        <sz val="11"/>
        <color theme="1"/>
        <rFont val="Open Sans"/>
      </rPr>
      <t xml:space="preserve">Tutor Coaches
</t>
    </r>
    <r>
      <rPr>
        <sz val="11"/>
        <color theme="1"/>
        <rFont val="Open Sans"/>
      </rPr>
      <t>(Can be at the district or campus level)</t>
    </r>
  </si>
  <si>
    <t>Human Resource Representative</t>
  </si>
  <si>
    <r>
      <rPr>
        <b/>
        <sz val="10"/>
        <color theme="1"/>
        <rFont val="Open Sans"/>
      </rPr>
      <t xml:space="preserve">Diverse Learner Lead
</t>
    </r>
    <r>
      <rPr>
        <sz val="10"/>
        <color theme="1"/>
        <rFont val="Open Sans"/>
      </rPr>
      <t>(Special education or 
MTSS lead recommended)</t>
    </r>
  </si>
  <si>
    <t>Tutors</t>
  </si>
  <si>
    <t>Strategy + Direction</t>
  </si>
  <si>
    <t>Ensure tutoring initiative is sufficiently resourced and prioritized across the LEA</t>
  </si>
  <si>
    <t>Set vision and strategy for tutoring initiative</t>
  </si>
  <si>
    <t>Steers team toward project outcomes, works to remove barriers to team progress</t>
  </si>
  <si>
    <t>Serves as primary point of contact for tutoring provider</t>
  </si>
  <si>
    <t>Consistently brings diverse learner lens to proposed plans, tools, and training to advance access for all students</t>
  </si>
  <si>
    <t>Project manages the program internally</t>
  </si>
  <si>
    <t>Regularly convenes district leadership to share updates on progress</t>
  </si>
  <si>
    <t>Ensures strong implementation of tutoring program at the campus</t>
  </si>
  <si>
    <t>Human Resources</t>
  </si>
  <si>
    <t>Develops a performance measurement plan for the program</t>
  </si>
  <si>
    <t>Actively partners with tutoring team to recruit tutors</t>
  </si>
  <si>
    <t>Actively partners with tutoring team to hire tutors</t>
  </si>
  <si>
    <t>Determines substitute tutor plan</t>
  </si>
  <si>
    <t>Manages substitute tutor plan</t>
  </si>
  <si>
    <t>Licensing Products</t>
  </si>
  <si>
    <t>Ensures all tutors have access to high quality instructional materials</t>
  </si>
  <si>
    <t>Enrolls all students and tutors in applicable products</t>
  </si>
  <si>
    <t>Training and Support</t>
  </si>
  <si>
    <t>Assists with tutor training around instructional materials</t>
  </si>
  <si>
    <t>Provides school based training</t>
  </si>
  <si>
    <t>Coordinates with school site managers to align materials to classroom instruction</t>
  </si>
  <si>
    <t>Actively partners with tutoring team to initially train tutors</t>
  </si>
  <si>
    <t>Oversees tutor ongoing training and answers ongoing questions from tutors</t>
  </si>
  <si>
    <t>Provides feedback on strategies to facilitate adjustments when needed</t>
  </si>
  <si>
    <t>Scheduling and Operations</t>
  </si>
  <si>
    <t>Coordinates across teams to ensure site managers have a plan for scheduling, food, transportation, etc.</t>
  </si>
  <si>
    <t>Coordinates with site managers to troubleshoot any arising technology access issues</t>
  </si>
  <si>
    <t>Ensures all students are equipped with necessary devices, programs, and connectivity to engage in tutoring sessions</t>
  </si>
  <si>
    <t>Creates student schedules inclusive of tutoring</t>
  </si>
  <si>
    <t>Creates master schedule inclusive of tutoring</t>
  </si>
  <si>
    <t>Assessments</t>
  </si>
  <si>
    <t>Ensures benchmark and progress monitoring systems are in place</t>
  </si>
  <si>
    <t>Administers benchmark assessments</t>
  </si>
  <si>
    <t>Administers progress monitoring assessments</t>
  </si>
  <si>
    <t>Intervention Groups</t>
  </si>
  <si>
    <t>Ensures strong implementation of tutoring program among diverse learners, including English learners and students with learning disabilities</t>
  </si>
  <si>
    <t>Collects participating student information from schools</t>
  </si>
  <si>
    <t>Creates groups</t>
  </si>
  <si>
    <t>Matches tutors to groups</t>
  </si>
  <si>
    <t>Communication</t>
  </si>
  <si>
    <t>Manages student and parent communication</t>
  </si>
  <si>
    <t>Facilitates tutor communication</t>
  </si>
  <si>
    <t>Provides feedback from tutors to central team + school</t>
  </si>
  <si>
    <t>Manages tutor and teacher communication</t>
  </si>
  <si>
    <t>Manages LEA and school communication</t>
  </si>
  <si>
    <t xml:space="preserve">Evalutation </t>
  </si>
  <si>
    <t>Reviews tutoring session data and coordinates with tutors as needed to ensure alignment of key content with tutoring sessions</t>
  </si>
  <si>
    <t>Supports tutoring provider and Program Lead in data reporting</t>
  </si>
  <si>
    <t>Analyzes benchmark and progress monitoring data</t>
  </si>
  <si>
    <t>Monitors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</si>
</sst>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font>
      <sz val="10"/>
      <color rgb="FF000000"/>
      <name val="Arial"/>
    </font>
    <font>
      <b/>
      <sz val="12"/>
      <color rgb="FF000000"/>
      <name val="Open Sans"/>
    </font>
    <font>
      <b/>
      <sz val="12"/>
      <color theme="1"/>
      <name val="Open Sans"/>
    </font>
    <font>
      <b/>
      <sz val="12"/>
      <color rgb="FFFFFFFF"/>
      <name val="Open Sans"/>
    </font>
    <font>
      <sz val="11"/>
      <color theme="1"/>
      <name val="Open Sans"/>
    </font>
    <font>
      <sz val="10"/>
      <color theme="1"/>
      <name val="Open Sans"/>
    </font>
    <font>
      <sz val="10"/>
      <color theme="1"/>
      <name val="Open Sans"/>
    </font>
    <font>
      <sz val="10"/>
      <color theme="1"/>
      <name val="Arial"/>
      <family val="2"/>
    </font>
    <font>
      <sz val="10"/>
      <color rgb="FF000000"/>
      <name val="Open Sans"/>
    </font>
    <font>
      <sz val="10"/>
      <color rgb="FF000000"/>
      <name val="&quot;Open Sans&quot;"/>
    </font>
    <font>
      <b/>
      <sz val="10"/>
      <color theme="1"/>
      <name val="Open Sans"/>
    </font>
    <font>
      <sz val="10"/>
      <color rgb="FFFFFFFF"/>
      <name val="Open Sans"/>
    </font>
    <font>
      <b/>
      <sz val="14"/>
      <color theme="1"/>
      <name val="Open Sans"/>
    </font>
    <font>
      <b/>
      <sz val="14"/>
      <color rgb="FF000000"/>
      <name val="Open Sans"/>
    </font>
    <font>
      <sz val="14"/>
      <color theme="1"/>
      <name val="Open Sans"/>
    </font>
    <font>
      <sz val="10"/>
      <color theme="0"/>
      <name val="Open Sans"/>
    </font>
    <font>
      <sz val="10"/>
      <name val="Arial"/>
      <family val="2"/>
    </font>
    <font>
      <sz val="14"/>
      <color rgb="FFFFFFFF"/>
      <name val="Open Sans"/>
    </font>
    <font>
      <sz val="18"/>
      <color theme="1"/>
      <name val="Open Sans"/>
    </font>
    <font>
      <sz val="10"/>
      <name val="Open Sans"/>
    </font>
    <font>
      <i/>
      <sz val="10"/>
      <color theme="1"/>
      <name val="Open Sans"/>
    </font>
    <font>
      <sz val="10"/>
      <color rgb="FFFFFFFF"/>
      <name val="Arial"/>
      <family val="2"/>
    </font>
    <font>
      <sz val="14"/>
      <color theme="1"/>
      <name val="Arial"/>
      <family val="2"/>
    </font>
    <font>
      <sz val="14"/>
      <color rgb="FFFFFFFF"/>
      <name val="Arial"/>
      <family val="2"/>
    </font>
    <font>
      <b/>
      <sz val="10"/>
      <color rgb="FFFF0000"/>
      <name val="Arial"/>
      <family val="2"/>
    </font>
    <font>
      <b/>
      <sz val="10"/>
      <color rgb="FF000000"/>
      <name val="Arial"/>
      <family val="2"/>
    </font>
    <font>
      <b/>
      <sz val="10"/>
      <color theme="1"/>
      <name val="Arial"/>
      <family val="2"/>
    </font>
    <font>
      <sz val="10"/>
      <color rgb="FF000000"/>
      <name val="Roboto"/>
    </font>
    <font>
      <sz val="10"/>
      <color rgb="FF000000"/>
      <name val="Open Sans"/>
    </font>
    <font>
      <b/>
      <sz val="11"/>
      <color theme="1"/>
      <name val="Open Sans"/>
    </font>
    <font>
      <b/>
      <sz val="18"/>
      <color theme="1"/>
      <name val="Open Sans"/>
    </font>
    <font>
      <b/>
      <sz val="18"/>
      <color theme="1"/>
      <name val="Arial"/>
      <family val="2"/>
    </font>
    <font>
      <b/>
      <sz val="12"/>
      <color theme="1"/>
      <name val="Arial"/>
      <family val="2"/>
    </font>
    <font>
      <b/>
      <sz val="10"/>
      <color rgb="FF000000"/>
      <name val="Open Sans"/>
    </font>
    <font>
      <sz val="10"/>
      <color rgb="FF000000"/>
      <name val="&quot;Open Sans&quot;, sans-serif"/>
    </font>
    <font>
      <b/>
      <sz val="10"/>
      <color rgb="FF000000"/>
      <name val="&quot;Open Sans&quot;, sans-serif"/>
    </font>
    <font>
      <b/>
      <i/>
      <sz val="10"/>
      <color theme="1"/>
      <name val="Open Sans"/>
    </font>
    <font>
      <b/>
      <sz val="12"/>
      <color rgb="FF8DC63F"/>
      <name val="Open Sans"/>
    </font>
    <font>
      <b/>
      <sz val="12"/>
      <color rgb="FFFBBC04"/>
      <name val="Open Sans"/>
    </font>
    <font>
      <b/>
      <sz val="12"/>
      <color rgb="FF13B5EA"/>
      <name val="Open Sans"/>
    </font>
    <font>
      <b/>
      <sz val="12"/>
      <color rgb="FFFF6D01"/>
      <name val="Open Sans"/>
    </font>
    <font>
      <b/>
      <sz val="11"/>
      <color rgb="FF000000"/>
      <name val="Open Sans"/>
    </font>
    <font>
      <sz val="11"/>
      <color rgb="FF000000"/>
      <name val="Open Sans"/>
    </font>
  </fonts>
  <fills count="13">
    <fill>
      <patternFill patternType="none"/>
    </fill>
    <fill>
      <patternFill patternType="gray125"/>
    </fill>
    <fill>
      <patternFill patternType="solid">
        <fgColor rgb="FFE6E7E8"/>
        <bgColor rgb="FFE6E7E8"/>
      </patternFill>
    </fill>
    <fill>
      <patternFill patternType="solid">
        <fgColor rgb="FFFFC222"/>
        <bgColor rgb="FFFFC222"/>
      </patternFill>
    </fill>
    <fill>
      <patternFill patternType="solid">
        <fgColor rgb="FFF37321"/>
        <bgColor rgb="FFF37321"/>
      </patternFill>
    </fill>
    <fill>
      <patternFill patternType="solid">
        <fgColor rgb="FFFDCDA1"/>
        <bgColor rgb="FFFDCDA1"/>
      </patternFill>
    </fill>
    <fill>
      <patternFill patternType="solid">
        <fgColor rgb="FFF8AB7A"/>
        <bgColor rgb="FFF8AB7A"/>
      </patternFill>
    </fill>
    <fill>
      <patternFill patternType="solid">
        <fgColor rgb="FFADAEB0"/>
        <bgColor rgb="FFADAEB0"/>
      </patternFill>
    </fill>
    <fill>
      <patternFill patternType="solid">
        <fgColor rgb="FFFFFFFF"/>
        <bgColor rgb="FFFFFFFF"/>
      </patternFill>
    </fill>
    <fill>
      <patternFill patternType="solid">
        <fgColor theme="6"/>
        <bgColor theme="6"/>
      </patternFill>
    </fill>
    <fill>
      <patternFill patternType="solid">
        <fgColor rgb="FF13B5EA"/>
        <bgColor rgb="FF13B5EA"/>
      </patternFill>
    </fill>
    <fill>
      <patternFill patternType="solid">
        <fgColor rgb="FF8DC63F"/>
        <bgColor rgb="FF8DC63F"/>
      </patternFill>
    </fill>
    <fill>
      <patternFill patternType="solid">
        <fgColor rgb="FFFF6D01"/>
        <bgColor rgb="FFFF6D01"/>
      </patternFill>
    </fill>
  </fills>
  <borders count="37">
    <border>
      <left/>
      <right/>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right style="thick">
        <color rgb="FF000000"/>
      </right>
      <top style="thick">
        <color rgb="FF000000"/>
      </top>
      <bottom/>
      <diagonal/>
    </border>
    <border>
      <left/>
      <right/>
      <top style="thick">
        <color rgb="FF000000"/>
      </top>
      <bottom style="thick">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rgb="FFE6E7E8"/>
      </left>
      <right style="thin">
        <color rgb="FFADAEB0"/>
      </right>
      <top/>
      <bottom/>
      <diagonal/>
    </border>
    <border>
      <left style="thin">
        <color rgb="FFADAEB0"/>
      </left>
      <right style="thin">
        <color rgb="FFADAEB0"/>
      </right>
      <top/>
      <bottom/>
      <diagonal/>
    </border>
    <border>
      <left style="thin">
        <color rgb="FFE6E7E8"/>
      </left>
      <right/>
      <top/>
      <bottom style="thin">
        <color rgb="FFE6E7E8"/>
      </bottom>
      <diagonal/>
    </border>
    <border>
      <left/>
      <right style="thin">
        <color rgb="FFE6E7E8"/>
      </right>
      <top/>
      <bottom style="thin">
        <color rgb="FFE6E7E8"/>
      </bottom>
      <diagonal/>
    </border>
    <border>
      <left style="thin">
        <color rgb="FFADAEB0"/>
      </left>
      <right style="thin">
        <color rgb="FFADAEB0"/>
      </right>
      <top style="thin">
        <color rgb="FFE6E7E8"/>
      </top>
      <bottom/>
      <diagonal/>
    </border>
    <border>
      <left/>
      <right style="thin">
        <color rgb="FFADAEB0"/>
      </right>
      <top/>
      <bottom/>
      <diagonal/>
    </border>
    <border>
      <left style="thin">
        <color rgb="FFE6E7E8"/>
      </left>
      <right style="thin">
        <color rgb="FFE6E7E8"/>
      </right>
      <top style="thin">
        <color rgb="FFE6E7E8"/>
      </top>
      <bottom style="thin">
        <color rgb="FFE6E7E8"/>
      </bottom>
      <diagonal/>
    </border>
    <border>
      <left style="thin">
        <color rgb="FFE6E7E8"/>
      </left>
      <right style="thin">
        <color rgb="FFADAEB0"/>
      </right>
      <top/>
      <bottom style="thin">
        <color rgb="FFE6E7E8"/>
      </bottom>
      <diagonal/>
    </border>
    <border>
      <left style="thin">
        <color rgb="FFE6E7E8"/>
      </left>
      <right style="thin">
        <color rgb="FFE6E7E8"/>
      </right>
      <top style="thin">
        <color rgb="FFE6E7E8"/>
      </top>
      <bottom style="thick">
        <color rgb="FFADAEB0"/>
      </bottom>
      <diagonal/>
    </border>
    <border>
      <left style="thin">
        <color rgb="FFE6E7E8"/>
      </left>
      <right style="thin">
        <color rgb="FFADAEB0"/>
      </right>
      <top/>
      <bottom style="thick">
        <color rgb="FFADAEB0"/>
      </bottom>
      <diagonal/>
    </border>
    <border>
      <left style="thin">
        <color rgb="FFADAEB0"/>
      </left>
      <right style="thin">
        <color rgb="FFADAEB0"/>
      </right>
      <top/>
      <bottom style="thick">
        <color rgb="FFADAEB0"/>
      </bottom>
      <diagonal/>
    </border>
    <border>
      <left style="thin">
        <color rgb="FFE6E7E8"/>
      </left>
      <right style="thin">
        <color rgb="FFE6E7E8"/>
      </right>
      <top/>
      <bottom style="thin">
        <color rgb="FFE6E7E8"/>
      </bottom>
      <diagonal/>
    </border>
    <border>
      <left style="thin">
        <color rgb="FFADAEB0"/>
      </left>
      <right style="thin">
        <color rgb="FFADAEB0"/>
      </right>
      <top/>
      <bottom style="thin">
        <color rgb="FFE6E7E8"/>
      </bottom>
      <diagonal/>
    </border>
    <border>
      <left style="thin">
        <color rgb="FFE6E7E8"/>
      </left>
      <right style="thin">
        <color rgb="FFADAEB0"/>
      </right>
      <top style="thin">
        <color rgb="FFE6E7E8"/>
      </top>
      <bottom style="thin">
        <color rgb="FFE6E7E8"/>
      </bottom>
      <diagonal/>
    </border>
    <border>
      <left style="thin">
        <color rgb="FFADAEB0"/>
      </left>
      <right style="thin">
        <color rgb="FFADAEB0"/>
      </right>
      <top style="thin">
        <color rgb="FFE6E7E8"/>
      </top>
      <bottom style="thin">
        <color rgb="FFE6E7E8"/>
      </bottom>
      <diagonal/>
    </border>
    <border>
      <left style="thin">
        <color rgb="FFE6E7E8"/>
      </left>
      <right style="thin">
        <color rgb="FFADAEB0"/>
      </right>
      <top style="thin">
        <color rgb="FFE6E7E8"/>
      </top>
      <bottom style="thick">
        <color rgb="FFADAEB0"/>
      </bottom>
      <diagonal/>
    </border>
    <border>
      <left style="thin">
        <color rgb="FFADAEB0"/>
      </left>
      <right style="thin">
        <color rgb="FFADAEB0"/>
      </right>
      <top style="thin">
        <color rgb="FFE6E7E8"/>
      </top>
      <bottom style="thick">
        <color rgb="FFADAEB0"/>
      </bottom>
      <diagonal/>
    </border>
    <border>
      <left/>
      <right style="thin">
        <color rgb="FFADAEB0"/>
      </right>
      <top/>
      <bottom style="thick">
        <color rgb="FFADAEB0"/>
      </bottom>
      <diagonal/>
    </border>
    <border>
      <left/>
      <right/>
      <top/>
      <bottom style="thick">
        <color rgb="FFADAEB0"/>
      </bottom>
      <diagonal/>
    </border>
  </borders>
  <cellStyleXfs count="1">
    <xf numFmtId="0" fontId="0" fillId="0" borderId="0"/>
  </cellStyleXfs>
  <cellXfs count="159">
    <xf numFmtId="0" fontId="0" fillId="0" borderId="0" xfId="0" applyFont="1" applyAlignment="1"/>
    <xf numFmtId="0" fontId="1" fillId="0" borderId="0" xfId="0" applyFont="1" applyAlignment="1">
      <alignment horizontal="center" vertical="center" wrapText="1"/>
    </xf>
    <xf numFmtId="0" fontId="2" fillId="2" borderId="0" xfId="0" applyFont="1" applyFill="1" applyAlignment="1">
      <alignment horizontal="left" vertical="center" wrapText="1"/>
    </xf>
    <xf numFmtId="14" fontId="2" fillId="3" borderId="0" xfId="0" applyNumberFormat="1" applyFont="1" applyFill="1" applyAlignment="1">
      <alignment horizontal="left" vertical="center" wrapText="1"/>
    </xf>
    <xf numFmtId="0" fontId="2" fillId="3" borderId="0" xfId="0" applyFont="1" applyFill="1" applyAlignment="1">
      <alignment horizontal="lef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3" fontId="4" fillId="0" borderId="0" xfId="0" applyNumberFormat="1" applyFont="1" applyAlignment="1">
      <alignment horizontal="center" vertical="center" wrapText="1"/>
    </xf>
    <xf numFmtId="0" fontId="5" fillId="5" borderId="0" xfId="0" applyFont="1" applyFill="1" applyAlignment="1">
      <alignment horizontal="left" vertical="center" wrapText="1"/>
    </xf>
    <xf numFmtId="14" fontId="6" fillId="0" borderId="0" xfId="0" applyNumberFormat="1" applyFont="1" applyAlignment="1">
      <alignment vertical="center" wrapText="1"/>
    </xf>
    <xf numFmtId="0" fontId="7"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3" fontId="6" fillId="0" borderId="0" xfId="0" applyNumberFormat="1"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6" fillId="2" borderId="0" xfId="0" applyFont="1" applyFill="1" applyAlignment="1">
      <alignment vertical="center" wrapText="1"/>
    </xf>
    <xf numFmtId="0" fontId="6" fillId="6" borderId="0" xfId="0" applyFont="1" applyFill="1" applyAlignment="1">
      <alignment vertical="center" wrapText="1"/>
    </xf>
    <xf numFmtId="0" fontId="6" fillId="7" borderId="0" xfId="0" applyFont="1" applyFill="1" applyAlignment="1">
      <alignment vertical="center" wrapText="1"/>
    </xf>
    <xf numFmtId="0" fontId="10" fillId="0" borderId="0" xfId="0" applyFont="1" applyAlignment="1"/>
    <xf numFmtId="0" fontId="6" fillId="0" borderId="0" xfId="0" applyFont="1"/>
    <xf numFmtId="0" fontId="11" fillId="0" borderId="0" xfId="0" applyFont="1"/>
    <xf numFmtId="0" fontId="12" fillId="0" borderId="1" xfId="0" applyFont="1" applyBorder="1" applyAlignment="1">
      <alignment horizontal="right"/>
    </xf>
    <xf numFmtId="164" fontId="13" fillId="3" borderId="2" xfId="0" applyNumberFormat="1" applyFont="1" applyFill="1" applyBorder="1" applyAlignment="1">
      <alignment horizontal="left"/>
    </xf>
    <xf numFmtId="3" fontId="13" fillId="8" borderId="3" xfId="0" applyNumberFormat="1" applyFont="1" applyFill="1" applyBorder="1" applyAlignment="1">
      <alignment horizontal="left"/>
    </xf>
    <xf numFmtId="164" fontId="14" fillId="0" borderId="4" xfId="0" applyNumberFormat="1" applyFont="1" applyBorder="1"/>
    <xf numFmtId="0" fontId="15" fillId="0" borderId="0" xfId="0" applyFont="1"/>
    <xf numFmtId="9" fontId="13" fillId="0" borderId="5" xfId="0" applyNumberFormat="1" applyFont="1" applyBorder="1" applyAlignment="1">
      <alignment horizontal="center"/>
    </xf>
    <xf numFmtId="3" fontId="13" fillId="8" borderId="1" xfId="0" applyNumberFormat="1" applyFont="1" applyFill="1" applyBorder="1" applyAlignment="1">
      <alignment horizontal="left"/>
    </xf>
    <xf numFmtId="164" fontId="14" fillId="0" borderId="2" xfId="0" applyNumberFormat="1" applyFont="1" applyBorder="1"/>
    <xf numFmtId="0" fontId="14" fillId="0" borderId="0" xfId="0" applyFont="1"/>
    <xf numFmtId="0" fontId="12" fillId="0" borderId="0" xfId="0" applyFont="1" applyAlignment="1"/>
    <xf numFmtId="3" fontId="13" fillId="0" borderId="0" xfId="0" applyNumberFormat="1" applyFont="1" applyAlignment="1">
      <alignment horizontal="left"/>
    </xf>
    <xf numFmtId="3" fontId="13" fillId="8" borderId="0" xfId="0" applyNumberFormat="1" applyFont="1" applyFill="1" applyAlignment="1">
      <alignment horizontal="left"/>
    </xf>
    <xf numFmtId="0" fontId="17" fillId="0" borderId="0" xfId="0" applyFont="1" applyAlignment="1"/>
    <xf numFmtId="0" fontId="14" fillId="0" borderId="12" xfId="0" applyFont="1" applyBorder="1" applyAlignment="1">
      <alignment horizontal="center"/>
    </xf>
    <xf numFmtId="0" fontId="14" fillId="0" borderId="13" xfId="0" applyFont="1" applyBorder="1" applyAlignment="1">
      <alignment horizontal="center"/>
    </xf>
    <xf numFmtId="0" fontId="17" fillId="0" borderId="0" xfId="0" applyFont="1" applyAlignment="1">
      <alignment horizontal="left" vertical="center" wrapText="1"/>
    </xf>
    <xf numFmtId="164" fontId="18" fillId="0" borderId="0" xfId="0" applyNumberFormat="1" applyFont="1" applyAlignment="1">
      <alignment horizontal="center" vertical="center"/>
    </xf>
    <xf numFmtId="0" fontId="6" fillId="0" borderId="0" xfId="0" applyFont="1" applyAlignment="1"/>
    <xf numFmtId="164" fontId="19" fillId="3" borderId="0" xfId="0" applyNumberFormat="1" applyFont="1" applyFill="1" applyAlignment="1"/>
    <xf numFmtId="164" fontId="11" fillId="0" borderId="0" xfId="0" applyNumberFormat="1" applyFont="1" applyAlignment="1"/>
    <xf numFmtId="0" fontId="19" fillId="3" borderId="0" xfId="0" applyFont="1" applyFill="1" applyAlignment="1"/>
    <xf numFmtId="0" fontId="11" fillId="0" borderId="0" xfId="0" applyFont="1" applyAlignment="1"/>
    <xf numFmtId="0" fontId="6" fillId="3" borderId="0" xfId="0" applyFont="1" applyFill="1" applyAlignment="1"/>
    <xf numFmtId="4" fontId="14" fillId="0" borderId="5" xfId="0" applyNumberFormat="1" applyFont="1" applyBorder="1" applyAlignment="1">
      <alignment horizontal="left" vertical="center" wrapText="1"/>
    </xf>
    <xf numFmtId="4" fontId="17" fillId="0" borderId="0" xfId="0" applyNumberFormat="1" applyFont="1" applyAlignment="1">
      <alignment horizontal="left" vertical="center" wrapText="1"/>
    </xf>
    <xf numFmtId="164" fontId="14" fillId="0" borderId="0" xfId="0" applyNumberFormat="1" applyFont="1" applyAlignment="1">
      <alignment horizontal="left" vertical="center" wrapText="1"/>
    </xf>
    <xf numFmtId="164" fontId="17" fillId="0" borderId="0" xfId="0" applyNumberFormat="1" applyFont="1" applyAlignment="1">
      <alignment horizontal="left" vertical="center" wrapText="1"/>
    </xf>
    <xf numFmtId="164" fontId="21" fillId="0" borderId="0" xfId="0" applyNumberFormat="1" applyFont="1"/>
    <xf numFmtId="0" fontId="14" fillId="2" borderId="5" xfId="0" applyFont="1" applyFill="1" applyBorder="1" applyAlignment="1">
      <alignment horizontal="left" vertical="center" wrapText="1"/>
    </xf>
    <xf numFmtId="9" fontId="18" fillId="3" borderId="0" xfId="0" applyNumberFormat="1" applyFont="1" applyFill="1" applyAlignment="1">
      <alignment horizontal="center" vertical="center"/>
    </xf>
    <xf numFmtId="164" fontId="19" fillId="9" borderId="0" xfId="0" applyNumberFormat="1" applyFont="1" applyFill="1" applyAlignment="1"/>
    <xf numFmtId="164" fontId="6" fillId="9" borderId="0" xfId="0" applyNumberFormat="1" applyFont="1" applyFill="1" applyAlignment="1"/>
    <xf numFmtId="164" fontId="6" fillId="9" borderId="0" xfId="0" applyNumberFormat="1" applyFont="1" applyFill="1"/>
    <xf numFmtId="164" fontId="11" fillId="0" borderId="0" xfId="0" applyNumberFormat="1" applyFont="1"/>
    <xf numFmtId="164" fontId="14" fillId="0" borderId="3" xfId="0" applyNumberFormat="1" applyFont="1" applyBorder="1" applyAlignment="1">
      <alignment horizontal="left" vertical="center" wrapText="1"/>
    </xf>
    <xf numFmtId="0" fontId="20" fillId="2" borderId="5" xfId="0" applyFont="1" applyFill="1" applyBorder="1" applyAlignment="1">
      <alignment horizontal="left" vertical="center" wrapText="1"/>
    </xf>
    <xf numFmtId="164" fontId="6" fillId="3" borderId="0" xfId="0" applyNumberFormat="1" applyFont="1" applyFill="1" applyAlignment="1"/>
    <xf numFmtId="164" fontId="6" fillId="3" borderId="0" xfId="0" applyNumberFormat="1" applyFont="1" applyFill="1"/>
    <xf numFmtId="164" fontId="14" fillId="0" borderId="3" xfId="0" applyNumberFormat="1" applyFont="1" applyBorder="1" applyAlignment="1">
      <alignment horizontal="left"/>
    </xf>
    <xf numFmtId="164" fontId="6" fillId="0" borderId="0" xfId="0" applyNumberFormat="1" applyFont="1" applyAlignment="1"/>
    <xf numFmtId="164" fontId="6" fillId="0" borderId="0" xfId="0" applyNumberFormat="1" applyFont="1"/>
    <xf numFmtId="164" fontId="22" fillId="0" borderId="5" xfId="0" applyNumberFormat="1" applyFont="1" applyBorder="1" applyAlignment="1">
      <alignment horizontal="left"/>
    </xf>
    <xf numFmtId="164" fontId="23" fillId="0" borderId="0" xfId="0" applyNumberFormat="1" applyFont="1" applyAlignment="1">
      <alignment horizontal="left"/>
    </xf>
    <xf numFmtId="0" fontId="25" fillId="8" borderId="0" xfId="0" applyFont="1" applyFill="1" applyAlignment="1">
      <alignment horizontal="left" wrapText="1"/>
    </xf>
    <xf numFmtId="0" fontId="26" fillId="0" borderId="0" xfId="0" applyFont="1" applyAlignment="1">
      <alignment wrapText="1"/>
    </xf>
    <xf numFmtId="0" fontId="26" fillId="0" borderId="0" xfId="0" applyFont="1" applyAlignment="1">
      <alignment wrapText="1"/>
    </xf>
    <xf numFmtId="0" fontId="21" fillId="10" borderId="0" xfId="0" applyFont="1" applyFill="1" applyAlignment="1"/>
    <xf numFmtId="0" fontId="7" fillId="0" borderId="0" xfId="0" applyFont="1" applyAlignment="1"/>
    <xf numFmtId="0" fontId="7" fillId="0" borderId="0" xfId="0" applyFont="1"/>
    <xf numFmtId="0" fontId="7" fillId="11" borderId="0" xfId="0" applyFont="1" applyFill="1" applyAlignment="1"/>
    <xf numFmtId="0" fontId="7" fillId="0" borderId="0" xfId="0" applyFont="1" applyAlignment="1">
      <alignment wrapText="1"/>
    </xf>
    <xf numFmtId="0" fontId="7" fillId="3" borderId="0" xfId="0" applyFont="1" applyFill="1" applyAlignment="1"/>
    <xf numFmtId="0" fontId="6" fillId="0" borderId="18" xfId="0" applyFont="1" applyBorder="1" applyAlignment="1">
      <alignment horizontal="center" textRotation="45"/>
    </xf>
    <xf numFmtId="0" fontId="10" fillId="0" borderId="19" xfId="0" applyFont="1" applyBorder="1" applyAlignment="1">
      <alignment horizontal="center" textRotation="45"/>
    </xf>
    <xf numFmtId="0" fontId="6" fillId="0" borderId="19" xfId="0" applyFont="1" applyBorder="1" applyAlignment="1">
      <alignment horizontal="center" textRotation="45"/>
    </xf>
    <xf numFmtId="0" fontId="7" fillId="0" borderId="19" xfId="0" applyFont="1" applyBorder="1" applyAlignment="1">
      <alignment horizontal="center"/>
    </xf>
    <xf numFmtId="0" fontId="7" fillId="0" borderId="0" xfId="0" applyFont="1" applyAlignment="1">
      <alignment horizontal="center"/>
    </xf>
    <xf numFmtId="0" fontId="28" fillId="0" borderId="0" xfId="0" applyFont="1" applyAlignment="1">
      <alignment horizontal="left" textRotation="45"/>
    </xf>
    <xf numFmtId="0" fontId="6" fillId="0" borderId="19" xfId="0" applyFont="1" applyBorder="1" applyAlignment="1">
      <alignment horizontal="left" textRotation="45"/>
    </xf>
    <xf numFmtId="0" fontId="10" fillId="0" borderId="19" xfId="0" applyFont="1" applyBorder="1" applyAlignment="1">
      <alignment horizontal="left" textRotation="45"/>
    </xf>
    <xf numFmtId="0" fontId="10" fillId="0" borderId="22" xfId="0" applyFont="1" applyBorder="1" applyAlignment="1">
      <alignment horizontal="left" textRotation="45"/>
    </xf>
    <xf numFmtId="0" fontId="29" fillId="0" borderId="22" xfId="0" applyFont="1" applyBorder="1" applyAlignment="1">
      <alignment horizontal="left" textRotation="45"/>
    </xf>
    <xf numFmtId="0" fontId="6" fillId="0" borderId="22" xfId="0" applyFont="1" applyBorder="1" applyAlignment="1">
      <alignment horizontal="left" textRotation="45"/>
    </xf>
    <xf numFmtId="0" fontId="29" fillId="0" borderId="23" xfId="0" applyFont="1" applyBorder="1" applyAlignment="1">
      <alignment horizontal="center" textRotation="45"/>
    </xf>
    <xf numFmtId="0" fontId="10" fillId="0" borderId="0" xfId="0" applyFont="1" applyAlignment="1">
      <alignment horizontal="center" textRotation="45"/>
    </xf>
    <xf numFmtId="0" fontId="6" fillId="6" borderId="24" xfId="0" applyFont="1" applyFill="1" applyBorder="1" applyAlignment="1">
      <alignment vertical="center" wrapText="1"/>
    </xf>
    <xf numFmtId="0" fontId="30" fillId="0" borderId="25" xfId="0" applyFont="1" applyBorder="1" applyAlignment="1">
      <alignment horizontal="center" vertical="center"/>
    </xf>
    <xf numFmtId="0" fontId="30" fillId="0" borderId="19" xfId="0" applyFont="1" applyBorder="1" applyAlignment="1">
      <alignment horizontal="center" vertical="center"/>
    </xf>
    <xf numFmtId="0" fontId="31" fillId="0" borderId="19" xfId="0" applyFont="1" applyBorder="1" applyAlignment="1">
      <alignment horizontal="center" vertical="center"/>
    </xf>
    <xf numFmtId="0" fontId="31" fillId="0" borderId="23" xfId="0" applyFont="1" applyBorder="1" applyAlignment="1">
      <alignment horizontal="center" vertical="center"/>
    </xf>
    <xf numFmtId="0" fontId="31" fillId="0" borderId="0" xfId="0" applyFont="1" applyAlignment="1">
      <alignment horizontal="center" vertical="center"/>
    </xf>
    <xf numFmtId="0" fontId="7" fillId="0" borderId="0" xfId="0" applyFont="1" applyAlignment="1">
      <alignment horizontal="center" vertical="center"/>
    </xf>
    <xf numFmtId="0" fontId="6" fillId="6" borderId="26" xfId="0" applyFont="1" applyFill="1" applyBorder="1" applyAlignment="1">
      <alignment vertical="center" wrapText="1"/>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1" fillId="0" borderId="28" xfId="0" applyFont="1" applyBorder="1" applyAlignment="1">
      <alignment horizontal="center" vertical="center"/>
    </xf>
    <xf numFmtId="0" fontId="6" fillId="0" borderId="29" xfId="0" applyFont="1" applyBorder="1" applyAlignment="1">
      <alignment vertical="center" wrapText="1"/>
    </xf>
    <xf numFmtId="0" fontId="30" fillId="0" borderId="30" xfId="0" applyFont="1" applyBorder="1" applyAlignment="1">
      <alignment horizontal="center" vertical="center"/>
    </xf>
    <xf numFmtId="0" fontId="6" fillId="0" borderId="24" xfId="0" applyFont="1" applyBorder="1" applyAlignment="1">
      <alignment vertical="center" wrapText="1"/>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0" fillId="0" borderId="32" xfId="0" applyFont="1" applyBorder="1" applyAlignment="1">
      <alignment horizontal="center" vertical="center"/>
    </xf>
    <xf numFmtId="0" fontId="4" fillId="0" borderId="24" xfId="0" applyFont="1" applyBorder="1" applyAlignment="1">
      <alignment vertical="center" wrapText="1"/>
    </xf>
    <xf numFmtId="0" fontId="6" fillId="0" borderId="26" xfId="0" applyFont="1" applyBorder="1" applyAlignment="1">
      <alignment vertical="center" wrapText="1"/>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6" fillId="6" borderId="29" xfId="0" applyFont="1" applyFill="1" applyBorder="1" applyAlignment="1">
      <alignment vertical="center" wrapTex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34" xfId="0" applyFont="1" applyBorder="1" applyAlignment="1">
      <alignment horizontal="center" vertical="center"/>
    </xf>
    <xf numFmtId="0" fontId="30" fillId="0" borderId="25" xfId="0" applyFont="1" applyBorder="1" applyAlignment="1">
      <alignment horizontal="center" vertical="center"/>
    </xf>
    <xf numFmtId="0" fontId="7" fillId="6" borderId="0" xfId="0" applyFont="1" applyFill="1" applyAlignment="1">
      <alignment vertical="center" wrapText="1"/>
    </xf>
    <xf numFmtId="0" fontId="7" fillId="6" borderId="36" xfId="0" applyFont="1" applyFill="1" applyBorder="1" applyAlignment="1">
      <alignment vertical="center" wrapText="1"/>
    </xf>
    <xf numFmtId="0" fontId="31" fillId="0" borderId="19" xfId="0" applyFont="1" applyBorder="1" applyAlignment="1">
      <alignment horizontal="center" vertical="center"/>
    </xf>
    <xf numFmtId="0" fontId="31" fillId="0" borderId="23" xfId="0" applyFont="1" applyBorder="1" applyAlignment="1">
      <alignment horizontal="center" vertical="center"/>
    </xf>
    <xf numFmtId="0" fontId="7" fillId="0" borderId="36" xfId="0" applyFont="1" applyBorder="1" applyAlignment="1">
      <alignment vertical="center" wrapText="1"/>
    </xf>
    <xf numFmtId="0" fontId="31" fillId="0" borderId="0" xfId="0" applyFont="1" applyAlignment="1">
      <alignment horizontal="center" vertical="center"/>
    </xf>
    <xf numFmtId="9" fontId="18" fillId="9" borderId="0" xfId="0" applyNumberFormat="1" applyFont="1" applyFill="1" applyAlignment="1">
      <alignment horizontal="center" vertical="center" wrapText="1"/>
    </xf>
    <xf numFmtId="0" fontId="0" fillId="0" borderId="0" xfId="0" applyFont="1" applyAlignment="1"/>
    <xf numFmtId="164" fontId="18" fillId="0" borderId="0" xfId="0" applyNumberFormat="1" applyFont="1" applyAlignment="1">
      <alignment horizontal="center" vertical="center"/>
    </xf>
    <xf numFmtId="0" fontId="6" fillId="0" borderId="0" xfId="0" applyFont="1" applyAlignment="1"/>
    <xf numFmtId="0" fontId="6" fillId="0" borderId="0" xfId="0" applyFont="1" applyAlignment="1">
      <alignment wrapText="1"/>
    </xf>
    <xf numFmtId="0" fontId="20" fillId="0" borderId="5" xfId="0" applyFont="1" applyBorder="1" applyAlignment="1">
      <alignment horizontal="right" vertical="center" wrapText="1"/>
    </xf>
    <xf numFmtId="0" fontId="16" fillId="0" borderId="5" xfId="0" applyFont="1" applyBorder="1"/>
    <xf numFmtId="9" fontId="18" fillId="3" borderId="0" xfId="0" applyNumberFormat="1" applyFont="1" applyFill="1" applyAlignment="1">
      <alignment horizontal="center" vertical="center"/>
    </xf>
    <xf numFmtId="0" fontId="14" fillId="2" borderId="5" xfId="0" applyFont="1" applyFill="1" applyBorder="1" applyAlignment="1">
      <alignment horizontal="left" vertical="center" wrapText="1"/>
    </xf>
    <xf numFmtId="0" fontId="20" fillId="0" borderId="3" xfId="0" applyFont="1" applyBorder="1" applyAlignment="1">
      <alignment horizontal="right" vertical="center" wrapText="1"/>
    </xf>
    <xf numFmtId="0" fontId="16" fillId="0" borderId="3" xfId="0" applyFont="1" applyBorder="1"/>
    <xf numFmtId="0" fontId="20" fillId="0" borderId="0" xfId="0" applyFont="1" applyAlignment="1">
      <alignment horizontal="righ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14" fillId="0" borderId="9" xfId="0" applyFont="1" applyBorder="1" applyAlignment="1"/>
    <xf numFmtId="0" fontId="16" fillId="0" borderId="10" xfId="0" applyFont="1" applyBorder="1"/>
    <xf numFmtId="0" fontId="16" fillId="0" borderId="15" xfId="0" applyFont="1" applyBorder="1"/>
    <xf numFmtId="0" fontId="16" fillId="0" borderId="16" xfId="0" applyFont="1" applyBorder="1"/>
    <xf numFmtId="0" fontId="14" fillId="0" borderId="6" xfId="0" applyFont="1" applyBorder="1" applyAlignment="1">
      <alignment horizontal="center"/>
    </xf>
    <xf numFmtId="0" fontId="16" fillId="0" borderId="7" xfId="0" applyFont="1" applyBorder="1"/>
    <xf numFmtId="0" fontId="14" fillId="0" borderId="8" xfId="0" applyFont="1" applyBorder="1" applyAlignment="1"/>
    <xf numFmtId="0" fontId="16" fillId="0" borderId="14" xfId="0" applyFont="1" applyBorder="1"/>
    <xf numFmtId="0" fontId="14" fillId="0" borderId="11" xfId="0" applyFont="1" applyBorder="1" applyAlignment="1"/>
    <xf numFmtId="0" fontId="16" fillId="0" borderId="17" xfId="0" applyFont="1" applyBorder="1"/>
    <xf numFmtId="0" fontId="14" fillId="2" borderId="0" xfId="0" applyFont="1" applyFill="1" applyAlignment="1">
      <alignment horizontal="left" vertical="center" wrapText="1"/>
    </xf>
    <xf numFmtId="9" fontId="18" fillId="9" borderId="0" xfId="0" applyNumberFormat="1" applyFont="1" applyFill="1" applyAlignment="1">
      <alignment horizontal="center" vertical="center"/>
    </xf>
    <xf numFmtId="0" fontId="24" fillId="0" borderId="0" xfId="0" applyFont="1" applyAlignment="1">
      <alignment wrapText="1"/>
    </xf>
    <xf numFmtId="0" fontId="2" fillId="0" borderId="0" xfId="0" applyFont="1" applyAlignment="1">
      <alignment horizontal="center" vertical="center" textRotation="90" wrapText="1"/>
    </xf>
    <xf numFmtId="0" fontId="2" fillId="6" borderId="0" xfId="0" applyFont="1" applyFill="1" applyAlignment="1">
      <alignment horizontal="center" vertical="center" textRotation="90" wrapText="1"/>
    </xf>
    <xf numFmtId="0" fontId="32" fillId="0" borderId="0" xfId="0" applyFont="1" applyAlignment="1">
      <alignment horizontal="center" vertical="center" textRotation="90" wrapText="1"/>
    </xf>
    <xf numFmtId="0" fontId="32" fillId="6" borderId="0" xfId="0" applyFont="1" applyFill="1" applyAlignment="1">
      <alignment horizontal="center" vertical="center" textRotation="90" wrapText="1"/>
    </xf>
    <xf numFmtId="0" fontId="27" fillId="12" borderId="0" xfId="0" applyFont="1" applyFill="1" applyAlignment="1"/>
    <xf numFmtId="0" fontId="2" fillId="2" borderId="20" xfId="0" applyFont="1" applyFill="1" applyBorder="1" applyAlignment="1">
      <alignment vertical="center" wrapText="1"/>
    </xf>
    <xf numFmtId="0" fontId="16" fillId="0" borderId="21" xfId="0" applyFont="1" applyBorder="1"/>
  </cellXfs>
  <cellStyles count="1">
    <cellStyle name="Normal" xfId="0" builtinId="0"/>
  </cellStyles>
  <dxfs count="32">
    <dxf>
      <fill>
        <patternFill patternType="solid">
          <fgColor rgb="FFFF6D01"/>
          <bgColor rgb="FFFF6D01"/>
        </patternFill>
      </fill>
    </dxf>
    <dxf>
      <fill>
        <patternFill patternType="solid">
          <fgColor rgb="FF8DC63F"/>
          <bgColor rgb="FF8DC63F"/>
        </patternFill>
      </fill>
    </dxf>
    <dxf>
      <fill>
        <patternFill patternType="solid">
          <fgColor rgb="FF13B5EA"/>
          <bgColor rgb="FF13B5EA"/>
        </patternFill>
      </fill>
    </dxf>
    <dxf>
      <fill>
        <patternFill patternType="solid">
          <fgColor rgb="FFFFC222"/>
          <bgColor rgb="FFFFC222"/>
        </patternFill>
      </fill>
    </dxf>
    <dxf>
      <fill>
        <patternFill patternType="solid">
          <fgColor rgb="FF8DC63F"/>
          <bgColor rgb="FF8DC63F"/>
        </patternFill>
      </fill>
    </dxf>
    <dxf>
      <fill>
        <patternFill patternType="solid">
          <fgColor rgb="FFFFC222"/>
          <bgColor rgb="FFFFC222"/>
        </patternFill>
      </fill>
    </dxf>
    <dxf>
      <fill>
        <patternFill patternType="solid">
          <fgColor rgb="FFD83D52"/>
          <bgColor rgb="FFD83D52"/>
        </patternFill>
      </fill>
    </dxf>
    <dxf>
      <fill>
        <patternFill patternType="solid">
          <fgColor rgb="FFFFFFFF"/>
          <bgColor rgb="FFFFFFFF"/>
        </patternFill>
      </fill>
    </dxf>
    <dxf>
      <fill>
        <patternFill patternType="solid">
          <fgColor rgb="FFFFFFFF"/>
          <bgColor rgb="FFFFFFFF"/>
        </patternFill>
      </fill>
    </dxf>
    <dxf>
      <fill>
        <patternFill patternType="solid">
          <fgColor rgb="FF8DC63F"/>
          <bgColor rgb="FF8DC63F"/>
        </patternFill>
      </fill>
    </dxf>
    <dxf>
      <fill>
        <patternFill patternType="solid">
          <fgColor rgb="FFD83D52"/>
          <bgColor rgb="FFD83D52"/>
        </patternFill>
      </fill>
    </dxf>
    <dxf>
      <fill>
        <patternFill patternType="solid">
          <fgColor rgb="FF8DC63F"/>
          <bgColor rgb="FF8DC63F"/>
        </patternFill>
      </fill>
    </dxf>
    <dxf>
      <fill>
        <patternFill patternType="solid">
          <fgColor rgb="FFD83D52"/>
          <bgColor rgb="FFD83D52"/>
        </patternFill>
      </fill>
    </dxf>
    <dxf>
      <fill>
        <patternFill patternType="solid">
          <fgColor rgb="FF8DC63F"/>
          <bgColor rgb="FF8DC63F"/>
        </patternFill>
      </fill>
    </dxf>
    <dxf>
      <fill>
        <patternFill patternType="solid">
          <fgColor rgb="FFD83D52"/>
          <bgColor rgb="FFD83D52"/>
        </patternFill>
      </fill>
    </dxf>
    <dxf>
      <fill>
        <patternFill patternType="solid">
          <fgColor rgb="FF8DC63F"/>
          <bgColor rgb="FF8DC63F"/>
        </patternFill>
      </fill>
    </dxf>
    <dxf>
      <fill>
        <patternFill patternType="solid">
          <fgColor rgb="FFD83D52"/>
          <bgColor rgb="FFD83D52"/>
        </patternFill>
      </fill>
    </dxf>
    <dxf>
      <fill>
        <patternFill patternType="solid">
          <fgColor rgb="FF8DC63F"/>
          <bgColor rgb="FF8DC63F"/>
        </patternFill>
      </fill>
    </dxf>
    <dxf>
      <fill>
        <patternFill patternType="solid">
          <fgColor rgb="FFD83D52"/>
          <bgColor rgb="FFD83D52"/>
        </patternFill>
      </fill>
    </dxf>
    <dxf>
      <fill>
        <patternFill patternType="solid">
          <fgColor rgb="FF8DC63F"/>
          <bgColor rgb="FF8DC63F"/>
        </patternFill>
      </fill>
    </dxf>
    <dxf>
      <fill>
        <patternFill patternType="solid">
          <fgColor rgb="FFD83D52"/>
          <bgColor rgb="FFD83D52"/>
        </patternFill>
      </fill>
    </dxf>
    <dxf>
      <fill>
        <patternFill patternType="solid">
          <fgColor rgb="FFFFFFFF"/>
          <bgColor rgb="FFFFFFFF"/>
        </patternFill>
      </fill>
    </dxf>
    <dxf>
      <fill>
        <patternFill patternType="solid">
          <fgColor rgb="FFFFFFFF"/>
          <bgColor rgb="FFFFFFFF"/>
        </patternFill>
      </fill>
    </dxf>
    <dxf>
      <fill>
        <patternFill patternType="solid">
          <fgColor rgb="FFD83D52"/>
          <bgColor rgb="FFD83D52"/>
        </patternFill>
      </fill>
    </dxf>
    <dxf>
      <fill>
        <patternFill patternType="solid">
          <fgColor rgb="FF8DC63F"/>
          <bgColor rgb="FF8DC63F"/>
        </patternFill>
      </fill>
    </dxf>
    <dxf>
      <fill>
        <patternFill patternType="solid">
          <fgColor rgb="FFADAEB0"/>
          <bgColor rgb="FFADAEB0"/>
        </patternFill>
      </fill>
    </dxf>
    <dxf>
      <fill>
        <patternFill patternType="solid">
          <fgColor rgb="FFF8AB7A"/>
          <bgColor rgb="FFF8AB7A"/>
        </patternFill>
      </fill>
    </dxf>
    <dxf>
      <fill>
        <patternFill patternType="solid">
          <fgColor rgb="FFE6E7E8"/>
          <bgColor rgb="FFE6E7E8"/>
        </patternFill>
      </fill>
    </dxf>
    <dxf>
      <fill>
        <patternFill patternType="solid">
          <fgColor rgb="FFFDCDA1"/>
          <bgColor rgb="FFFDCDA1"/>
        </patternFill>
      </fill>
    </dxf>
    <dxf>
      <fill>
        <patternFill patternType="solid">
          <fgColor rgb="FF8DC63F"/>
          <bgColor rgb="FF8DC63F"/>
        </patternFill>
      </fill>
    </dxf>
    <dxf>
      <fill>
        <patternFill patternType="solid">
          <fgColor rgb="FFFFC222"/>
          <bgColor rgb="FFFFC222"/>
        </patternFill>
      </fill>
    </dxf>
    <dxf>
      <fill>
        <patternFill patternType="solid">
          <fgColor rgb="FFD83D52"/>
          <bgColor rgb="FFD83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46"/>
  <sheetViews>
    <sheetView workbookViewId="0"/>
  </sheetViews>
  <sheetFormatPr defaultColWidth="14.42578125" defaultRowHeight="15.75" customHeight="1"/>
  <cols>
    <col min="1" max="1" width="13.85546875" customWidth="1"/>
    <col min="2" max="2" width="23" customWidth="1"/>
    <col min="3" max="3" width="14.140625" customWidth="1"/>
    <col min="4" max="4" width="20.42578125" customWidth="1"/>
    <col min="5" max="5" width="23.28515625" customWidth="1"/>
    <col min="6" max="6" width="60.7109375" customWidth="1"/>
    <col min="7" max="7" width="20.85546875" customWidth="1"/>
    <col min="8" max="8" width="60.7109375" customWidth="1"/>
    <col min="9" max="9" width="51.28515625" customWidth="1"/>
  </cols>
  <sheetData>
    <row r="1" spans="1:9" ht="36">
      <c r="A1" s="1"/>
      <c r="B1" s="2" t="s">
        <v>0</v>
      </c>
      <c r="C1" s="3">
        <v>44376</v>
      </c>
      <c r="D1" s="4" t="s">
        <v>1</v>
      </c>
      <c r="E1" s="5" t="s">
        <v>2</v>
      </c>
      <c r="F1" s="5" t="s">
        <v>3</v>
      </c>
      <c r="G1" s="6"/>
      <c r="H1" s="6"/>
      <c r="I1" s="6"/>
    </row>
    <row r="2" spans="1:9" ht="36">
      <c r="A2" s="7" t="s">
        <v>4</v>
      </c>
      <c r="B2" s="8" t="s">
        <v>5</v>
      </c>
      <c r="C2" s="8" t="s">
        <v>6</v>
      </c>
      <c r="D2" s="8" t="s">
        <v>7</v>
      </c>
      <c r="E2" s="8" t="s">
        <v>8</v>
      </c>
      <c r="F2" s="8" t="s">
        <v>9</v>
      </c>
      <c r="G2" s="8" t="s">
        <v>10</v>
      </c>
      <c r="H2" s="8" t="s">
        <v>11</v>
      </c>
      <c r="I2" s="8" t="s">
        <v>12</v>
      </c>
    </row>
    <row r="3" spans="1:9" ht="31.5" customHeight="1">
      <c r="A3" s="9">
        <v>1</v>
      </c>
      <c r="B3" s="10" t="s">
        <v>13</v>
      </c>
      <c r="C3" s="11">
        <f>$C$1+4</f>
        <v>44380</v>
      </c>
      <c r="D3" s="12"/>
      <c r="E3" s="13" t="s">
        <v>14</v>
      </c>
      <c r="F3" s="13" t="s">
        <v>15</v>
      </c>
      <c r="G3" s="14"/>
      <c r="H3" s="14"/>
      <c r="I3" s="14"/>
    </row>
    <row r="4" spans="1:9" ht="31.5" customHeight="1">
      <c r="A4" s="9">
        <v>2</v>
      </c>
      <c r="B4" s="10" t="s">
        <v>13</v>
      </c>
      <c r="C4" s="11">
        <f>C1</f>
        <v>44376</v>
      </c>
      <c r="D4" s="12"/>
      <c r="E4" s="13" t="s">
        <v>16</v>
      </c>
      <c r="F4" s="13" t="s">
        <v>17</v>
      </c>
      <c r="G4" s="14"/>
      <c r="H4" s="13"/>
      <c r="I4" s="14"/>
    </row>
    <row r="5" spans="1:9" ht="31.5" customHeight="1">
      <c r="A5" s="9">
        <v>3</v>
      </c>
      <c r="B5" s="10" t="s">
        <v>13</v>
      </c>
      <c r="C5" s="11">
        <f t="shared" ref="C5:C10" si="0">$C$1+4</f>
        <v>44380</v>
      </c>
      <c r="D5" s="12"/>
      <c r="E5" s="13" t="s">
        <v>16</v>
      </c>
      <c r="F5" s="15" t="s">
        <v>18</v>
      </c>
      <c r="G5" s="14"/>
      <c r="H5" s="13"/>
      <c r="I5" s="14"/>
    </row>
    <row r="6" spans="1:9" ht="31.5" customHeight="1">
      <c r="A6" s="9">
        <v>4</v>
      </c>
      <c r="B6" s="10" t="s">
        <v>13</v>
      </c>
      <c r="C6" s="11">
        <f t="shared" si="0"/>
        <v>44380</v>
      </c>
      <c r="D6" s="12"/>
      <c r="E6" s="13" t="s">
        <v>16</v>
      </c>
      <c r="F6" s="15" t="s">
        <v>19</v>
      </c>
      <c r="G6" s="14"/>
      <c r="H6" s="13"/>
      <c r="I6" s="14"/>
    </row>
    <row r="7" spans="1:9" ht="31.5" customHeight="1">
      <c r="A7" s="16">
        <v>5</v>
      </c>
      <c r="B7" s="10" t="s">
        <v>13</v>
      </c>
      <c r="C7" s="11">
        <f t="shared" si="0"/>
        <v>44380</v>
      </c>
      <c r="D7" s="12"/>
      <c r="E7" s="13" t="s">
        <v>14</v>
      </c>
      <c r="F7" s="13" t="s">
        <v>20</v>
      </c>
      <c r="G7" s="14"/>
      <c r="H7" s="14"/>
      <c r="I7" s="14"/>
    </row>
    <row r="8" spans="1:9" ht="31.5" customHeight="1">
      <c r="A8" s="9">
        <v>6</v>
      </c>
      <c r="B8" s="10" t="s">
        <v>13</v>
      </c>
      <c r="C8" s="11">
        <f t="shared" si="0"/>
        <v>44380</v>
      </c>
      <c r="D8" s="12"/>
      <c r="E8" s="13" t="s">
        <v>14</v>
      </c>
      <c r="F8" s="17" t="s">
        <v>21</v>
      </c>
      <c r="G8" s="14"/>
      <c r="H8" s="14"/>
      <c r="I8" s="14"/>
    </row>
    <row r="9" spans="1:9" ht="31.5" customHeight="1">
      <c r="A9" s="9">
        <v>7</v>
      </c>
      <c r="B9" s="10" t="s">
        <v>13</v>
      </c>
      <c r="C9" s="11">
        <f t="shared" si="0"/>
        <v>44380</v>
      </c>
      <c r="D9" s="12"/>
      <c r="E9" s="13" t="s">
        <v>14</v>
      </c>
      <c r="F9" s="13" t="s">
        <v>22</v>
      </c>
      <c r="G9" s="14"/>
      <c r="H9" s="14"/>
      <c r="I9" s="14"/>
    </row>
    <row r="10" spans="1:9" ht="31.5" customHeight="1">
      <c r="A10" s="16">
        <v>8</v>
      </c>
      <c r="B10" s="10" t="s">
        <v>13</v>
      </c>
      <c r="C10" s="11">
        <f t="shared" si="0"/>
        <v>44380</v>
      </c>
      <c r="D10" s="12"/>
      <c r="E10" s="13" t="s">
        <v>14</v>
      </c>
      <c r="F10" s="17" t="s">
        <v>23</v>
      </c>
      <c r="G10" s="14"/>
      <c r="H10" s="14"/>
      <c r="I10" s="14"/>
    </row>
    <row r="11" spans="1:9" ht="31.5" customHeight="1">
      <c r="A11" s="16">
        <v>9</v>
      </c>
      <c r="B11" s="10" t="s">
        <v>13</v>
      </c>
      <c r="C11" s="11">
        <f>$C$1+25</f>
        <v>44401</v>
      </c>
      <c r="D11" s="12"/>
      <c r="E11" s="13" t="s">
        <v>14</v>
      </c>
      <c r="F11" s="17" t="s">
        <v>24</v>
      </c>
      <c r="G11" s="14"/>
      <c r="H11" s="14"/>
      <c r="I11" s="13"/>
    </row>
    <row r="12" spans="1:9" ht="31.5" customHeight="1">
      <c r="A12" s="16">
        <v>10</v>
      </c>
      <c r="B12" s="10" t="s">
        <v>13</v>
      </c>
      <c r="C12" s="11">
        <f t="shared" ref="C12:C18" si="1">$C$1+4</f>
        <v>44380</v>
      </c>
      <c r="D12" s="12"/>
      <c r="E12" s="13" t="s">
        <v>16</v>
      </c>
      <c r="F12" s="18" t="s">
        <v>25</v>
      </c>
      <c r="G12" s="14"/>
      <c r="H12" s="14"/>
      <c r="I12" s="14"/>
    </row>
    <row r="13" spans="1:9" ht="31.5" customHeight="1">
      <c r="A13" s="16">
        <v>11</v>
      </c>
      <c r="B13" s="10" t="s">
        <v>13</v>
      </c>
      <c r="C13" s="11">
        <f t="shared" si="1"/>
        <v>44380</v>
      </c>
      <c r="D13" s="12"/>
      <c r="E13" s="13" t="s">
        <v>16</v>
      </c>
      <c r="F13" s="17" t="s">
        <v>26</v>
      </c>
      <c r="G13" s="14"/>
      <c r="H13" s="14"/>
      <c r="I13" s="14"/>
    </row>
    <row r="14" spans="1:9" ht="31.5" customHeight="1">
      <c r="A14" s="16">
        <v>12</v>
      </c>
      <c r="B14" s="10" t="s">
        <v>13</v>
      </c>
      <c r="C14" s="11">
        <f t="shared" si="1"/>
        <v>44380</v>
      </c>
      <c r="D14" s="12"/>
      <c r="E14" s="13" t="s">
        <v>27</v>
      </c>
      <c r="F14" s="13" t="s">
        <v>28</v>
      </c>
      <c r="G14" s="14"/>
      <c r="H14" s="14"/>
      <c r="I14" s="14"/>
    </row>
    <row r="15" spans="1:9" ht="31.5" customHeight="1">
      <c r="A15" s="16">
        <v>13</v>
      </c>
      <c r="B15" s="10" t="s">
        <v>13</v>
      </c>
      <c r="C15" s="11">
        <f t="shared" si="1"/>
        <v>44380</v>
      </c>
      <c r="D15" s="12"/>
      <c r="E15" s="13" t="s">
        <v>27</v>
      </c>
      <c r="F15" s="13" t="s">
        <v>29</v>
      </c>
      <c r="G15" s="14"/>
      <c r="H15" s="14"/>
      <c r="I15" s="14"/>
    </row>
    <row r="16" spans="1:9" ht="31.5" customHeight="1">
      <c r="A16" s="16">
        <v>14</v>
      </c>
      <c r="B16" s="10" t="s">
        <v>13</v>
      </c>
      <c r="C16" s="11">
        <f t="shared" si="1"/>
        <v>44380</v>
      </c>
      <c r="D16" s="19"/>
      <c r="E16" s="13" t="s">
        <v>30</v>
      </c>
      <c r="F16" s="13" t="s">
        <v>31</v>
      </c>
      <c r="G16" s="14"/>
      <c r="H16" s="14"/>
      <c r="I16" s="14"/>
    </row>
    <row r="17" spans="1:9" ht="31.5" customHeight="1">
      <c r="A17" s="16">
        <v>15</v>
      </c>
      <c r="B17" s="10" t="s">
        <v>13</v>
      </c>
      <c r="C17" s="11">
        <f t="shared" si="1"/>
        <v>44380</v>
      </c>
      <c r="D17" s="12"/>
      <c r="E17" s="13" t="s">
        <v>27</v>
      </c>
      <c r="F17" s="13" t="s">
        <v>32</v>
      </c>
      <c r="G17" s="14"/>
      <c r="H17" s="14"/>
      <c r="I17" s="14"/>
    </row>
    <row r="18" spans="1:9" ht="31.5" customHeight="1">
      <c r="A18" s="16">
        <v>16</v>
      </c>
      <c r="B18" s="10" t="s">
        <v>13</v>
      </c>
      <c r="C18" s="11">
        <f t="shared" si="1"/>
        <v>44380</v>
      </c>
      <c r="D18" s="12"/>
      <c r="E18" s="13" t="s">
        <v>27</v>
      </c>
      <c r="F18" s="13" t="s">
        <v>33</v>
      </c>
      <c r="G18" s="14"/>
      <c r="H18" s="14"/>
      <c r="I18" s="14"/>
    </row>
    <row r="19" spans="1:9" ht="31.5" customHeight="1">
      <c r="A19" s="16">
        <v>17</v>
      </c>
      <c r="B19" s="10" t="s">
        <v>13</v>
      </c>
      <c r="C19" s="11">
        <f>$C$1+11</f>
        <v>44387</v>
      </c>
      <c r="D19" s="12"/>
      <c r="E19" s="13" t="s">
        <v>30</v>
      </c>
      <c r="F19" s="13" t="s">
        <v>34</v>
      </c>
      <c r="G19" s="14"/>
      <c r="H19" s="14"/>
      <c r="I19" s="14"/>
    </row>
    <row r="20" spans="1:9" ht="31.5" customHeight="1">
      <c r="A20" s="16">
        <v>18</v>
      </c>
      <c r="B20" s="10" t="s">
        <v>13</v>
      </c>
      <c r="C20" s="11">
        <f t="shared" ref="C20:C21" si="2">$C$1+4</f>
        <v>44380</v>
      </c>
      <c r="D20" s="12"/>
      <c r="E20" s="13" t="s">
        <v>30</v>
      </c>
      <c r="F20" s="13" t="s">
        <v>35</v>
      </c>
      <c r="G20" s="14"/>
      <c r="H20" s="14"/>
      <c r="I20" s="14"/>
    </row>
    <row r="21" spans="1:9" ht="31.5" customHeight="1">
      <c r="A21" s="16">
        <v>19</v>
      </c>
      <c r="B21" s="10" t="s">
        <v>13</v>
      </c>
      <c r="C21" s="11">
        <f t="shared" si="2"/>
        <v>44380</v>
      </c>
      <c r="D21" s="12"/>
      <c r="E21" s="13" t="s">
        <v>16</v>
      </c>
      <c r="F21" s="13" t="s">
        <v>36</v>
      </c>
      <c r="G21" s="14"/>
      <c r="H21" s="14"/>
      <c r="I21" s="14"/>
    </row>
    <row r="22" spans="1:9" ht="31.5" customHeight="1">
      <c r="A22" s="16">
        <v>20</v>
      </c>
      <c r="B22" s="10" t="s">
        <v>13</v>
      </c>
      <c r="C22" s="11">
        <f t="shared" ref="C22:C30" si="3">$C$1+11</f>
        <v>44387</v>
      </c>
      <c r="D22" s="12"/>
      <c r="E22" s="13" t="s">
        <v>30</v>
      </c>
      <c r="F22" s="13" t="s">
        <v>37</v>
      </c>
      <c r="G22" s="14"/>
      <c r="H22" s="14"/>
      <c r="I22" s="14"/>
    </row>
    <row r="23" spans="1:9" ht="31.5" customHeight="1">
      <c r="A23" s="16">
        <v>21</v>
      </c>
      <c r="B23" s="20" t="s">
        <v>38</v>
      </c>
      <c r="C23" s="11">
        <f t="shared" si="3"/>
        <v>44387</v>
      </c>
      <c r="D23" s="12"/>
      <c r="E23" s="13" t="s">
        <v>16</v>
      </c>
      <c r="F23" s="17" t="s">
        <v>39</v>
      </c>
      <c r="G23" s="14"/>
      <c r="H23" s="14"/>
      <c r="I23" s="14"/>
    </row>
    <row r="24" spans="1:9" ht="31.5" customHeight="1">
      <c r="A24" s="16">
        <v>22</v>
      </c>
      <c r="B24" s="20" t="s">
        <v>38</v>
      </c>
      <c r="C24" s="11">
        <f t="shared" si="3"/>
        <v>44387</v>
      </c>
      <c r="D24" s="12"/>
      <c r="E24" s="13" t="s">
        <v>16</v>
      </c>
      <c r="F24" s="13" t="s">
        <v>40</v>
      </c>
      <c r="G24" s="14"/>
      <c r="H24" s="14"/>
      <c r="I24" s="14"/>
    </row>
    <row r="25" spans="1:9" ht="31.5" customHeight="1">
      <c r="A25" s="16">
        <v>23</v>
      </c>
      <c r="B25" s="20" t="s">
        <v>38</v>
      </c>
      <c r="C25" s="11">
        <f t="shared" si="3"/>
        <v>44387</v>
      </c>
      <c r="D25" s="12"/>
      <c r="E25" s="13" t="s">
        <v>27</v>
      </c>
      <c r="F25" s="13" t="s">
        <v>41</v>
      </c>
      <c r="G25" s="14"/>
      <c r="H25" s="14"/>
      <c r="I25" s="14"/>
    </row>
    <row r="26" spans="1:9" ht="31.5" customHeight="1">
      <c r="A26" s="16">
        <v>24</v>
      </c>
      <c r="B26" s="20" t="s">
        <v>38</v>
      </c>
      <c r="C26" s="11">
        <f t="shared" si="3"/>
        <v>44387</v>
      </c>
      <c r="D26" s="12"/>
      <c r="E26" s="13" t="s">
        <v>42</v>
      </c>
      <c r="F26" s="13" t="s">
        <v>43</v>
      </c>
      <c r="G26" s="14"/>
      <c r="H26" s="14"/>
      <c r="I26" s="14"/>
    </row>
    <row r="27" spans="1:9" ht="31.5" customHeight="1">
      <c r="A27" s="16">
        <v>25</v>
      </c>
      <c r="B27" s="20" t="s">
        <v>38</v>
      </c>
      <c r="C27" s="11">
        <f t="shared" si="3"/>
        <v>44387</v>
      </c>
      <c r="D27" s="12"/>
      <c r="E27" s="13" t="s">
        <v>44</v>
      </c>
      <c r="F27" s="13" t="s">
        <v>45</v>
      </c>
      <c r="G27" s="14"/>
      <c r="H27" s="14"/>
      <c r="I27" s="14"/>
    </row>
    <row r="28" spans="1:9" ht="31.5" customHeight="1">
      <c r="A28" s="16">
        <v>26</v>
      </c>
      <c r="B28" s="20" t="s">
        <v>38</v>
      </c>
      <c r="C28" s="11">
        <f t="shared" si="3"/>
        <v>44387</v>
      </c>
      <c r="D28" s="12"/>
      <c r="E28" s="13" t="s">
        <v>44</v>
      </c>
      <c r="F28" s="13" t="s">
        <v>46</v>
      </c>
      <c r="G28" s="14"/>
      <c r="H28" s="14"/>
      <c r="I28" s="14"/>
    </row>
    <row r="29" spans="1:9" ht="31.5" customHeight="1">
      <c r="A29" s="16">
        <v>27</v>
      </c>
      <c r="B29" s="20" t="s">
        <v>38</v>
      </c>
      <c r="C29" s="11">
        <f t="shared" si="3"/>
        <v>44387</v>
      </c>
      <c r="D29" s="12"/>
      <c r="E29" s="13" t="s">
        <v>44</v>
      </c>
      <c r="F29" s="13" t="s">
        <v>47</v>
      </c>
      <c r="G29" s="14"/>
      <c r="H29" s="14"/>
      <c r="I29" s="14"/>
    </row>
    <row r="30" spans="1:9" ht="31.5" customHeight="1">
      <c r="A30" s="16">
        <v>28</v>
      </c>
      <c r="B30" s="20" t="s">
        <v>38</v>
      </c>
      <c r="C30" s="11">
        <f t="shared" si="3"/>
        <v>44387</v>
      </c>
      <c r="D30" s="12"/>
      <c r="E30" s="13" t="s">
        <v>44</v>
      </c>
      <c r="F30" s="13" t="s">
        <v>48</v>
      </c>
      <c r="G30" s="14"/>
      <c r="H30" s="14"/>
      <c r="I30" s="14"/>
    </row>
    <row r="31" spans="1:9" ht="31.5" customHeight="1">
      <c r="A31" s="16">
        <v>29</v>
      </c>
      <c r="B31" s="21" t="s">
        <v>49</v>
      </c>
      <c r="C31" s="11">
        <f>$C$1+18</f>
        <v>44394</v>
      </c>
      <c r="D31" s="12"/>
      <c r="E31" s="13" t="s">
        <v>27</v>
      </c>
      <c r="F31" s="13" t="s">
        <v>50</v>
      </c>
      <c r="G31" s="14"/>
      <c r="H31" s="14"/>
      <c r="I31" s="14"/>
    </row>
    <row r="32" spans="1:9" ht="31.5" customHeight="1">
      <c r="A32" s="16">
        <v>30</v>
      </c>
      <c r="B32" s="21" t="s">
        <v>49</v>
      </c>
      <c r="C32" s="11">
        <f>$C$1+25</f>
        <v>44401</v>
      </c>
      <c r="D32" s="12"/>
      <c r="E32" s="13" t="s">
        <v>51</v>
      </c>
      <c r="F32" s="13" t="s">
        <v>52</v>
      </c>
      <c r="G32" s="14"/>
      <c r="H32" s="14"/>
      <c r="I32" s="14"/>
    </row>
    <row r="33" spans="1:9" ht="31.5" customHeight="1">
      <c r="A33" s="16">
        <v>31</v>
      </c>
      <c r="B33" s="21" t="s">
        <v>49</v>
      </c>
      <c r="C33" s="11">
        <f t="shared" ref="C33:C34" si="4">$C$1+18</f>
        <v>44394</v>
      </c>
      <c r="D33" s="12"/>
      <c r="E33" s="13" t="s">
        <v>44</v>
      </c>
      <c r="F33" s="13" t="s">
        <v>53</v>
      </c>
      <c r="G33" s="14"/>
      <c r="H33" s="14"/>
      <c r="I33" s="14"/>
    </row>
    <row r="34" spans="1:9" ht="31.5" customHeight="1">
      <c r="A34" s="16">
        <v>32</v>
      </c>
      <c r="B34" s="21" t="s">
        <v>49</v>
      </c>
      <c r="C34" s="11">
        <f t="shared" si="4"/>
        <v>44394</v>
      </c>
      <c r="D34" s="12"/>
      <c r="E34" s="13" t="s">
        <v>44</v>
      </c>
      <c r="F34" s="13" t="s">
        <v>54</v>
      </c>
      <c r="G34" s="14"/>
      <c r="H34" s="14"/>
      <c r="I34" s="14"/>
    </row>
    <row r="35" spans="1:9" ht="31.5" customHeight="1">
      <c r="A35" s="16">
        <v>33</v>
      </c>
      <c r="B35" s="21" t="s">
        <v>49</v>
      </c>
      <c r="C35" s="11">
        <f t="shared" ref="C35:C36" si="5">$C$1+25</f>
        <v>44401</v>
      </c>
      <c r="D35" s="12"/>
      <c r="E35" s="13" t="s">
        <v>44</v>
      </c>
      <c r="F35" s="13" t="s">
        <v>55</v>
      </c>
      <c r="G35" s="14"/>
      <c r="H35" s="14"/>
      <c r="I35" s="14"/>
    </row>
    <row r="36" spans="1:9" ht="31.5" customHeight="1">
      <c r="A36" s="16">
        <v>34</v>
      </c>
      <c r="B36" s="21" t="s">
        <v>49</v>
      </c>
      <c r="C36" s="11">
        <f t="shared" si="5"/>
        <v>44401</v>
      </c>
      <c r="D36" s="12"/>
      <c r="E36" s="13" t="s">
        <v>44</v>
      </c>
      <c r="F36" s="13" t="s">
        <v>56</v>
      </c>
      <c r="G36" s="14"/>
      <c r="H36" s="14"/>
      <c r="I36" s="14"/>
    </row>
    <row r="37" spans="1:9" ht="31.5" customHeight="1">
      <c r="A37" s="16">
        <v>35</v>
      </c>
      <c r="B37" s="21" t="s">
        <v>49</v>
      </c>
      <c r="C37" s="11">
        <f>$C$1+18</f>
        <v>44394</v>
      </c>
      <c r="D37" s="12"/>
      <c r="E37" s="13" t="s">
        <v>44</v>
      </c>
      <c r="F37" s="13" t="s">
        <v>57</v>
      </c>
      <c r="G37" s="14"/>
      <c r="H37" s="14"/>
      <c r="I37" s="14"/>
    </row>
    <row r="38" spans="1:9" ht="31.5" customHeight="1">
      <c r="A38" s="16">
        <v>36</v>
      </c>
      <c r="B38" s="21" t="s">
        <v>49</v>
      </c>
      <c r="C38" s="11">
        <f t="shared" ref="C38:C46" si="6">$C$1+25</f>
        <v>44401</v>
      </c>
      <c r="D38" s="12"/>
      <c r="E38" s="13" t="s">
        <v>44</v>
      </c>
      <c r="F38" s="13" t="s">
        <v>58</v>
      </c>
      <c r="G38" s="14"/>
      <c r="H38" s="14"/>
      <c r="I38" s="14"/>
    </row>
    <row r="39" spans="1:9" ht="31.5" customHeight="1">
      <c r="A39" s="16">
        <v>37</v>
      </c>
      <c r="B39" s="22" t="s">
        <v>59</v>
      </c>
      <c r="C39" s="11">
        <f t="shared" si="6"/>
        <v>44401</v>
      </c>
      <c r="D39" s="12"/>
      <c r="E39" s="13" t="s">
        <v>51</v>
      </c>
      <c r="F39" s="13" t="s">
        <v>60</v>
      </c>
      <c r="G39" s="14"/>
      <c r="H39" s="14"/>
      <c r="I39" s="14"/>
    </row>
    <row r="40" spans="1:9" ht="31.5" customHeight="1">
      <c r="A40" s="16">
        <v>38</v>
      </c>
      <c r="B40" s="22" t="s">
        <v>59</v>
      </c>
      <c r="C40" s="11">
        <f t="shared" si="6"/>
        <v>44401</v>
      </c>
      <c r="D40" s="12"/>
      <c r="E40" s="13" t="s">
        <v>51</v>
      </c>
      <c r="F40" s="13" t="s">
        <v>61</v>
      </c>
      <c r="G40" s="14"/>
      <c r="H40" s="14"/>
      <c r="I40" s="14"/>
    </row>
    <row r="41" spans="1:9" ht="31.5" customHeight="1">
      <c r="A41" s="16">
        <v>39</v>
      </c>
      <c r="B41" s="22" t="s">
        <v>59</v>
      </c>
      <c r="C41" s="11">
        <f t="shared" si="6"/>
        <v>44401</v>
      </c>
      <c r="D41" s="12"/>
      <c r="E41" s="13" t="s">
        <v>51</v>
      </c>
      <c r="F41" s="13" t="s">
        <v>62</v>
      </c>
      <c r="G41" s="14"/>
      <c r="H41" s="14"/>
      <c r="I41" s="14"/>
    </row>
    <row r="42" spans="1:9" ht="31.5" customHeight="1">
      <c r="A42" s="16">
        <v>40</v>
      </c>
      <c r="B42" s="22" t="s">
        <v>59</v>
      </c>
      <c r="C42" s="11">
        <f t="shared" si="6"/>
        <v>44401</v>
      </c>
      <c r="D42" s="12"/>
      <c r="E42" s="13" t="s">
        <v>30</v>
      </c>
      <c r="F42" s="13" t="s">
        <v>63</v>
      </c>
      <c r="G42" s="14"/>
      <c r="H42" s="14"/>
      <c r="I42" s="14"/>
    </row>
    <row r="43" spans="1:9" ht="31.5" customHeight="1">
      <c r="A43" s="16">
        <v>41</v>
      </c>
      <c r="B43" s="22" t="s">
        <v>59</v>
      </c>
      <c r="C43" s="11">
        <f t="shared" si="6"/>
        <v>44401</v>
      </c>
      <c r="D43" s="12"/>
      <c r="E43" s="13" t="s">
        <v>30</v>
      </c>
      <c r="F43" s="13" t="s">
        <v>64</v>
      </c>
      <c r="G43" s="14"/>
      <c r="H43" s="14"/>
      <c r="I43" s="14"/>
    </row>
    <row r="44" spans="1:9" ht="31.5" customHeight="1">
      <c r="A44" s="16">
        <v>42</v>
      </c>
      <c r="B44" s="22" t="s">
        <v>59</v>
      </c>
      <c r="C44" s="11">
        <f t="shared" si="6"/>
        <v>44401</v>
      </c>
      <c r="D44" s="12"/>
      <c r="E44" s="13" t="s">
        <v>30</v>
      </c>
      <c r="F44" s="13" t="s">
        <v>65</v>
      </c>
      <c r="G44" s="14"/>
      <c r="H44" s="14"/>
      <c r="I44" s="14"/>
    </row>
    <row r="45" spans="1:9" ht="31.5" customHeight="1">
      <c r="A45" s="16">
        <v>43</v>
      </c>
      <c r="B45" s="22" t="s">
        <v>59</v>
      </c>
      <c r="C45" s="11">
        <f t="shared" si="6"/>
        <v>44401</v>
      </c>
      <c r="D45" s="12"/>
      <c r="E45" s="13" t="s">
        <v>30</v>
      </c>
      <c r="F45" s="13" t="s">
        <v>66</v>
      </c>
      <c r="G45" s="14"/>
      <c r="H45" s="14"/>
      <c r="I45" s="14"/>
    </row>
    <row r="46" spans="1:9" ht="31.5" customHeight="1">
      <c r="A46" s="16">
        <v>44</v>
      </c>
      <c r="B46" s="22" t="s">
        <v>59</v>
      </c>
      <c r="C46" s="11">
        <f t="shared" si="6"/>
        <v>44401</v>
      </c>
      <c r="D46" s="12"/>
      <c r="E46" s="13" t="s">
        <v>30</v>
      </c>
      <c r="F46" s="13" t="s">
        <v>67</v>
      </c>
      <c r="G46" s="14"/>
      <c r="H46" s="14"/>
      <c r="I46" s="14"/>
    </row>
  </sheetData>
  <conditionalFormatting sqref="D3:D46">
    <cfRule type="cellIs" dxfId="31" priority="1" operator="equal">
      <formula>"Haven't started"</formula>
    </cfRule>
  </conditionalFormatting>
  <conditionalFormatting sqref="D3:D46">
    <cfRule type="cellIs" dxfId="30" priority="2" operator="equal">
      <formula>"In progress"</formula>
    </cfRule>
  </conditionalFormatting>
  <conditionalFormatting sqref="D3:D46">
    <cfRule type="cellIs" dxfId="29" priority="3" operator="equal">
      <formula>"Complete"</formula>
    </cfRule>
  </conditionalFormatting>
  <conditionalFormatting sqref="B3:B46">
    <cfRule type="containsText" dxfId="28" priority="4" operator="containsText" text="Overview">
      <formula>NOT(ISERROR(SEARCH(("Overview"),(B3))))</formula>
    </cfRule>
  </conditionalFormatting>
  <conditionalFormatting sqref="B3:B46">
    <cfRule type="containsText" dxfId="27" priority="5" operator="containsText" text="Students">
      <formula>NOT(ISERROR(SEARCH(("Students"),(B3))))</formula>
    </cfRule>
  </conditionalFormatting>
  <conditionalFormatting sqref="B3:B46">
    <cfRule type="containsText" dxfId="26" priority="6" operator="containsText" text="Tutors">
      <formula>NOT(ISERROR(SEARCH(("Tutors"),(B3))))</formula>
    </cfRule>
  </conditionalFormatting>
  <conditionalFormatting sqref="B3:B46">
    <cfRule type="containsText" dxfId="25" priority="7" operator="containsText" text="Communication">
      <formula>NOT(ISERROR(SEARCH(("Communication"),(B3))))</formula>
    </cfRule>
  </conditionalFormatting>
  <dataValidations count="2">
    <dataValidation type="list" allowBlank="1" sqref="E3:E46" xr:uid="{00000000-0002-0000-0000-000000000000}">
      <formula1>"Cohesion,Data Use,Equity,Instruction,Learning Integration,Program Focus,Safety,Tutor,Other"</formula1>
    </dataValidation>
    <dataValidation type="list" allowBlank="1" sqref="D3:D46" xr:uid="{00000000-0002-0000-0000-000001000000}">
      <formula1>"Haven't started,In progress,Complete"</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51"/>
  <sheetViews>
    <sheetView tabSelected="1" workbookViewId="0">
      <selection activeCell="I18" sqref="I18"/>
    </sheetView>
  </sheetViews>
  <sheetFormatPr defaultColWidth="14.42578125" defaultRowHeight="15.75" customHeight="1"/>
  <cols>
    <col min="1" max="1" width="43" customWidth="1"/>
    <col min="2" max="2" width="21.28515625" customWidth="1"/>
    <col min="3" max="3" width="25.7109375" customWidth="1"/>
    <col min="4" max="4" width="32" customWidth="1"/>
    <col min="5" max="5" width="15.85546875" customWidth="1"/>
    <col min="6" max="6" width="18.42578125" customWidth="1"/>
    <col min="7" max="7" width="1.85546875" customWidth="1"/>
  </cols>
  <sheetData>
    <row r="1" spans="1:7" ht="15">
      <c r="A1" s="23" t="s">
        <v>68</v>
      </c>
      <c r="B1" s="24"/>
      <c r="C1" s="24"/>
      <c r="D1" s="24"/>
      <c r="E1" s="24"/>
      <c r="F1" s="24"/>
      <c r="G1" s="25"/>
    </row>
    <row r="2" spans="1:7" ht="21">
      <c r="A2" s="26" t="s">
        <v>69</v>
      </c>
      <c r="B2" s="27"/>
      <c r="C2" s="28" t="s">
        <v>70</v>
      </c>
      <c r="D2" s="29" t="e">
        <f>G23+G24+G35+G46+G50</f>
        <v>#DIV/0!</v>
      </c>
      <c r="E2" s="30">
        <f>(E9*E21)+(E21*E18)+(E21*E19)+(E20)</f>
        <v>0</v>
      </c>
      <c r="F2" s="25" t="e">
        <f>(F8*F17*F22)+(F8*(F18*F15)*(F11/F12)*F16)+(F9*(F14*F15)*(F11/F12)*F16)+(F19*F22)+(F20*F22)+F21</f>
        <v>#DIV/0!</v>
      </c>
      <c r="G2" s="25"/>
    </row>
    <row r="3" spans="1:7" ht="21">
      <c r="A3" s="26" t="s">
        <v>71</v>
      </c>
      <c r="B3" s="31">
        <f>B8+B26+B37+B48+B49</f>
        <v>1</v>
      </c>
      <c r="C3" s="32" t="s">
        <v>72</v>
      </c>
      <c r="D3" s="33" t="e">
        <f>(G50+G46+G35+G24+G23)/F11</f>
        <v>#DIV/0!</v>
      </c>
      <c r="E3" s="34"/>
      <c r="F3" s="30" t="e">
        <f>(F10*F22)+(F22*F19)+(F22*F20)+(F21)</f>
        <v>#DIV/0!</v>
      </c>
      <c r="G3" s="25"/>
    </row>
    <row r="4" spans="1:7" ht="21">
      <c r="A4" s="35"/>
      <c r="B4" s="36"/>
      <c r="C4" s="37"/>
      <c r="D4" s="34"/>
      <c r="E4" s="34"/>
      <c r="F4" s="24"/>
      <c r="G4" s="25"/>
    </row>
    <row r="5" spans="1:7" ht="21">
      <c r="A5" s="143" t="s">
        <v>73</v>
      </c>
      <c r="B5" s="144"/>
      <c r="C5" s="145" t="s">
        <v>74</v>
      </c>
      <c r="D5" s="139" t="s">
        <v>75</v>
      </c>
      <c r="E5" s="140"/>
      <c r="F5" s="147" t="s">
        <v>76</v>
      </c>
      <c r="G5" s="38"/>
    </row>
    <row r="6" spans="1:7" ht="21">
      <c r="A6" s="39" t="s">
        <v>77</v>
      </c>
      <c r="B6" s="40" t="s">
        <v>78</v>
      </c>
      <c r="C6" s="146"/>
      <c r="D6" s="141"/>
      <c r="E6" s="142"/>
      <c r="F6" s="148"/>
      <c r="G6" s="38"/>
    </row>
    <row r="7" spans="1:7" ht="21">
      <c r="A7" s="149" t="s">
        <v>79</v>
      </c>
      <c r="B7" s="126"/>
      <c r="C7" s="126"/>
      <c r="D7" s="126"/>
      <c r="E7" s="126"/>
      <c r="F7" s="126"/>
      <c r="G7" s="41"/>
    </row>
    <row r="8" spans="1:7" ht="15">
      <c r="A8" s="137" t="s">
        <v>80</v>
      </c>
      <c r="B8" s="150">
        <v>0.7</v>
      </c>
      <c r="C8" s="127">
        <f>B8*B2</f>
        <v>0</v>
      </c>
      <c r="D8" s="128" t="s">
        <v>81</v>
      </c>
      <c r="E8" s="126"/>
      <c r="F8" s="44"/>
      <c r="G8" s="45"/>
    </row>
    <row r="9" spans="1:7" ht="15">
      <c r="A9" s="126"/>
      <c r="B9" s="126"/>
      <c r="C9" s="126"/>
      <c r="D9" s="128" t="s">
        <v>82</v>
      </c>
      <c r="E9" s="126"/>
      <c r="F9" s="44"/>
      <c r="G9" s="45"/>
    </row>
    <row r="10" spans="1:7" ht="15">
      <c r="A10" s="126"/>
      <c r="B10" s="126"/>
      <c r="C10" s="126"/>
      <c r="D10" s="128" t="s">
        <v>83</v>
      </c>
      <c r="E10" s="126"/>
      <c r="F10" s="44"/>
      <c r="G10" s="45"/>
    </row>
    <row r="11" spans="1:7" ht="15">
      <c r="A11" s="126"/>
      <c r="B11" s="126"/>
      <c r="C11" s="126"/>
      <c r="D11" s="128" t="s">
        <v>84</v>
      </c>
      <c r="E11" s="126"/>
      <c r="F11" s="46"/>
      <c r="G11" s="47"/>
    </row>
    <row r="12" spans="1:7" ht="15">
      <c r="A12" s="126"/>
      <c r="B12" s="126"/>
      <c r="C12" s="126"/>
      <c r="D12" s="128" t="s">
        <v>85</v>
      </c>
      <c r="E12" s="126"/>
      <c r="F12" s="46"/>
      <c r="G12" s="47"/>
    </row>
    <row r="13" spans="1:7" ht="15">
      <c r="A13" s="126"/>
      <c r="B13" s="126"/>
      <c r="C13" s="126"/>
      <c r="D13" s="128" t="s">
        <v>86</v>
      </c>
      <c r="E13" s="126"/>
      <c r="F13" s="46"/>
      <c r="G13" s="47"/>
    </row>
    <row r="14" spans="1:7" ht="15">
      <c r="A14" s="126"/>
      <c r="B14" s="126"/>
      <c r="C14" s="126"/>
      <c r="D14" s="128" t="s">
        <v>87</v>
      </c>
      <c r="E14" s="126"/>
      <c r="F14" s="46"/>
      <c r="G14" s="47"/>
    </row>
    <row r="15" spans="1:7" ht="15">
      <c r="A15" s="126"/>
      <c r="B15" s="126"/>
      <c r="C15" s="126"/>
      <c r="D15" s="129" t="s">
        <v>88</v>
      </c>
      <c r="E15" s="126"/>
      <c r="F15" s="46"/>
      <c r="G15" s="47"/>
    </row>
    <row r="16" spans="1:7" ht="15">
      <c r="A16" s="126"/>
      <c r="B16" s="126"/>
      <c r="C16" s="126"/>
      <c r="D16" s="128" t="s">
        <v>89</v>
      </c>
      <c r="E16" s="126"/>
      <c r="F16" s="46"/>
      <c r="G16" s="47"/>
    </row>
    <row r="17" spans="1:7" ht="15">
      <c r="A17" s="126"/>
      <c r="B17" s="126"/>
      <c r="C17" s="126"/>
      <c r="D17" s="128" t="s">
        <v>90</v>
      </c>
      <c r="E17" s="126"/>
      <c r="F17" s="46"/>
      <c r="G17" s="47"/>
    </row>
    <row r="18" spans="1:7" ht="15">
      <c r="A18" s="126"/>
      <c r="B18" s="126"/>
      <c r="C18" s="126"/>
      <c r="D18" s="128" t="s">
        <v>91</v>
      </c>
      <c r="E18" s="126"/>
      <c r="F18" s="46"/>
      <c r="G18" s="47"/>
    </row>
    <row r="19" spans="1:7" ht="15">
      <c r="A19" s="126"/>
      <c r="B19" s="126"/>
      <c r="C19" s="126"/>
      <c r="D19" s="129" t="s">
        <v>92</v>
      </c>
      <c r="E19" s="126"/>
      <c r="F19" s="46"/>
      <c r="G19" s="47"/>
    </row>
    <row r="20" spans="1:7" ht="15">
      <c r="A20" s="126"/>
      <c r="B20" s="126"/>
      <c r="C20" s="126"/>
      <c r="D20" s="129" t="s">
        <v>93</v>
      </c>
      <c r="E20" s="126"/>
      <c r="F20" s="48"/>
      <c r="G20" s="47"/>
    </row>
    <row r="21" spans="1:7" ht="15">
      <c r="A21" s="126"/>
      <c r="B21" s="126"/>
      <c r="C21" s="126"/>
      <c r="D21" s="129" t="s">
        <v>94</v>
      </c>
      <c r="E21" s="126"/>
      <c r="F21" s="46"/>
      <c r="G21" s="47"/>
    </row>
    <row r="22" spans="1:7" ht="21">
      <c r="A22" s="126"/>
      <c r="B22" s="126"/>
      <c r="C22" s="126"/>
      <c r="D22" s="130" t="s">
        <v>95</v>
      </c>
      <c r="E22" s="131"/>
      <c r="F22" s="49" t="e">
        <f>(F11/F12)/F13</f>
        <v>#DIV/0!</v>
      </c>
      <c r="G22" s="50"/>
    </row>
    <row r="23" spans="1:7" ht="21">
      <c r="A23" s="126"/>
      <c r="B23" s="126"/>
      <c r="C23" s="126"/>
      <c r="D23" s="136" t="s">
        <v>96</v>
      </c>
      <c r="E23" s="126"/>
      <c r="F23" s="51" t="str">
        <f>IF(OR(F8&lt;&gt;"",F9&lt;&gt;""),F2,"")</f>
        <v/>
      </c>
      <c r="G23" s="52">
        <f t="shared" ref="G23:G24" si="0">IF(F23="",0,F23)</f>
        <v>0</v>
      </c>
    </row>
    <row r="24" spans="1:7" ht="21">
      <c r="A24" s="126"/>
      <c r="B24" s="126"/>
      <c r="C24" s="126"/>
      <c r="D24" s="136" t="s">
        <v>97</v>
      </c>
      <c r="E24" s="126"/>
      <c r="F24" s="51" t="str">
        <f>IF(F10&lt;&gt;"",F3,"")</f>
        <v/>
      </c>
      <c r="G24" s="53">
        <f t="shared" si="0"/>
        <v>0</v>
      </c>
    </row>
    <row r="25" spans="1:7" ht="21">
      <c r="A25" s="133" t="s">
        <v>98</v>
      </c>
      <c r="B25" s="131"/>
      <c r="C25" s="131"/>
      <c r="D25" s="131"/>
      <c r="E25" s="131"/>
      <c r="F25" s="131"/>
      <c r="G25" s="41"/>
    </row>
    <row r="26" spans="1:7" ht="26.25" customHeight="1">
      <c r="A26" s="138" t="s">
        <v>99</v>
      </c>
      <c r="B26" s="132">
        <v>0.06</v>
      </c>
      <c r="C26" s="127">
        <f>B26*B2</f>
        <v>0</v>
      </c>
      <c r="D26" s="128" t="s">
        <v>100</v>
      </c>
      <c r="E26" s="126"/>
      <c r="F26" s="56"/>
      <c r="G26" s="45"/>
    </row>
    <row r="27" spans="1:7" ht="26.25" customHeight="1">
      <c r="A27" s="126"/>
      <c r="B27" s="126"/>
      <c r="C27" s="126"/>
      <c r="D27" s="128" t="s">
        <v>101</v>
      </c>
      <c r="E27" s="126"/>
      <c r="F27" s="57"/>
      <c r="G27" s="45"/>
    </row>
    <row r="28" spans="1:7" ht="26.25" customHeight="1">
      <c r="A28" s="126"/>
      <c r="B28" s="126"/>
      <c r="C28" s="126"/>
      <c r="D28" s="128" t="s">
        <v>102</v>
      </c>
      <c r="E28" s="126"/>
      <c r="F28" s="57"/>
      <c r="G28" s="45"/>
    </row>
    <row r="29" spans="1:7" ht="26.25" customHeight="1">
      <c r="A29" s="126"/>
      <c r="B29" s="126"/>
      <c r="C29" s="126"/>
      <c r="D29" s="128" t="s">
        <v>103</v>
      </c>
      <c r="E29" s="126"/>
      <c r="F29" s="57"/>
      <c r="G29" s="45"/>
    </row>
    <row r="30" spans="1:7" ht="26.25" customHeight="1">
      <c r="A30" s="126"/>
      <c r="B30" s="126"/>
      <c r="C30" s="126"/>
      <c r="D30" s="128" t="s">
        <v>104</v>
      </c>
      <c r="E30" s="126"/>
      <c r="F30" s="57"/>
      <c r="G30" s="45"/>
    </row>
    <row r="31" spans="1:7" ht="26.25" customHeight="1">
      <c r="A31" s="126"/>
      <c r="B31" s="126"/>
      <c r="C31" s="126"/>
      <c r="D31" s="128" t="s">
        <v>105</v>
      </c>
      <c r="E31" s="126"/>
      <c r="F31" s="58"/>
      <c r="G31" s="59"/>
    </row>
    <row r="32" spans="1:7" ht="26.25" customHeight="1">
      <c r="A32" s="126"/>
      <c r="B32" s="126"/>
      <c r="C32" s="126"/>
      <c r="D32" s="128" t="s">
        <v>106</v>
      </c>
      <c r="E32" s="126"/>
      <c r="F32" s="58"/>
      <c r="G32" s="59"/>
    </row>
    <row r="33" spans="1:7" ht="26.25" customHeight="1">
      <c r="A33" s="126"/>
      <c r="B33" s="126"/>
      <c r="C33" s="126"/>
      <c r="D33" s="128" t="s">
        <v>107</v>
      </c>
      <c r="E33" s="126"/>
      <c r="F33" s="58"/>
      <c r="G33" s="59"/>
    </row>
    <row r="34" spans="1:7" ht="26.25" customHeight="1">
      <c r="A34" s="126"/>
      <c r="B34" s="126"/>
      <c r="C34" s="126"/>
      <c r="D34" s="128" t="s">
        <v>108</v>
      </c>
      <c r="E34" s="126"/>
      <c r="F34" s="58"/>
      <c r="G34" s="59"/>
    </row>
    <row r="35" spans="1:7" ht="21">
      <c r="A35" s="126"/>
      <c r="B35" s="126"/>
      <c r="C35" s="126"/>
      <c r="D35" s="134" t="s">
        <v>109</v>
      </c>
      <c r="E35" s="135"/>
      <c r="F35" s="60" t="e">
        <f>(F26+F28+F30+F33+F34)+(F11*(F27+F29+F31)+(F22*F32))</f>
        <v>#DIV/0!</v>
      </c>
      <c r="G35" s="59" t="e">
        <f>F35</f>
        <v>#DIV/0!</v>
      </c>
    </row>
    <row r="36" spans="1:7" ht="21">
      <c r="A36" s="133" t="s">
        <v>110</v>
      </c>
      <c r="B36" s="131"/>
      <c r="C36" s="131"/>
      <c r="D36" s="131"/>
      <c r="E36" s="61" t="s">
        <v>111</v>
      </c>
      <c r="F36" s="54"/>
      <c r="G36" s="41"/>
    </row>
    <row r="37" spans="1:7" ht="15">
      <c r="A37" s="138" t="s">
        <v>112</v>
      </c>
      <c r="B37" s="125">
        <v>0.09</v>
      </c>
      <c r="C37" s="127">
        <f>B37*B2</f>
        <v>0</v>
      </c>
      <c r="D37" s="43" t="s">
        <v>113</v>
      </c>
      <c r="E37" s="43">
        <v>0.25</v>
      </c>
      <c r="F37" s="62"/>
      <c r="G37" s="45"/>
    </row>
    <row r="38" spans="1:7" ht="15">
      <c r="A38" s="126"/>
      <c r="B38" s="126"/>
      <c r="C38" s="126"/>
      <c r="D38" s="43" t="s">
        <v>114</v>
      </c>
      <c r="E38" s="43">
        <v>2</v>
      </c>
      <c r="F38" s="62"/>
      <c r="G38" s="45"/>
    </row>
    <row r="39" spans="1:7" ht="15">
      <c r="A39" s="126"/>
      <c r="B39" s="126"/>
      <c r="C39" s="126"/>
      <c r="D39" s="43" t="s">
        <v>115</v>
      </c>
      <c r="E39" s="43"/>
      <c r="F39" s="63"/>
      <c r="G39" s="59"/>
    </row>
    <row r="40" spans="1:7" ht="15">
      <c r="A40" s="126"/>
      <c r="B40" s="126"/>
      <c r="C40" s="126"/>
      <c r="D40" s="43" t="s">
        <v>116</v>
      </c>
      <c r="E40" s="43">
        <v>1.5</v>
      </c>
      <c r="F40" s="62"/>
      <c r="G40" s="45"/>
    </row>
    <row r="41" spans="1:7" ht="15">
      <c r="A41" s="126"/>
      <c r="B41" s="126"/>
      <c r="C41" s="126"/>
      <c r="D41" s="43" t="s">
        <v>117</v>
      </c>
      <c r="E41" s="43"/>
      <c r="F41" s="63"/>
      <c r="G41" s="59"/>
    </row>
    <row r="42" spans="1:7" ht="15">
      <c r="A42" s="126"/>
      <c r="B42" s="126"/>
      <c r="C42" s="126"/>
      <c r="D42" s="43" t="s">
        <v>118</v>
      </c>
      <c r="E42" s="43"/>
      <c r="F42" s="62"/>
      <c r="G42" s="45"/>
    </row>
    <row r="43" spans="1:7" ht="15">
      <c r="A43" s="126"/>
      <c r="B43" s="126"/>
      <c r="C43" s="126"/>
      <c r="D43" s="43" t="s">
        <v>119</v>
      </c>
      <c r="E43" s="43"/>
      <c r="F43" s="63"/>
      <c r="G43" s="59"/>
    </row>
    <row r="44" spans="1:7" ht="15">
      <c r="A44" s="126"/>
      <c r="B44" s="126"/>
      <c r="C44" s="126"/>
      <c r="D44" s="43" t="s">
        <v>120</v>
      </c>
      <c r="E44" s="43"/>
      <c r="F44" s="63"/>
      <c r="G44" s="59"/>
    </row>
    <row r="45" spans="1:7" ht="15">
      <c r="A45" s="126"/>
      <c r="B45" s="126"/>
      <c r="C45" s="126"/>
      <c r="D45" s="43" t="s">
        <v>121</v>
      </c>
      <c r="E45" s="43"/>
      <c r="F45" s="63"/>
      <c r="G45" s="59"/>
    </row>
    <row r="46" spans="1:7" ht="21">
      <c r="A46" s="126"/>
      <c r="B46" s="126"/>
      <c r="C46" s="126"/>
      <c r="D46" s="134" t="s">
        <v>122</v>
      </c>
      <c r="E46" s="135"/>
      <c r="F46" s="64">
        <f>(F37*E37)+(F38*E38)+(F39*E39)+(F40*E40)+(F41*E41)+(F42*E42)+(F43*E43)+(F44*E44)+(F45*E45)</f>
        <v>0</v>
      </c>
      <c r="G46" s="59">
        <f>F46</f>
        <v>0</v>
      </c>
    </row>
    <row r="47" spans="1:7" ht="21">
      <c r="A47" s="133" t="s">
        <v>14</v>
      </c>
      <c r="B47" s="131"/>
      <c r="C47" s="131"/>
      <c r="D47" s="131"/>
      <c r="E47" s="131"/>
      <c r="F47" s="131"/>
      <c r="G47" s="41"/>
    </row>
    <row r="48" spans="1:7" ht="145.5" customHeight="1">
      <c r="A48" s="13" t="s">
        <v>123</v>
      </c>
      <c r="B48" s="55">
        <v>0.1</v>
      </c>
      <c r="C48" s="42">
        <f>B2*B48</f>
        <v>0</v>
      </c>
      <c r="D48" s="43" t="s">
        <v>124</v>
      </c>
      <c r="E48" s="43"/>
      <c r="F48" s="65">
        <f t="shared" ref="F48:F49" si="1">C48</f>
        <v>0</v>
      </c>
      <c r="G48" s="45"/>
    </row>
    <row r="49" spans="1:7" ht="145.5" customHeight="1">
      <c r="A49" s="129" t="s">
        <v>125</v>
      </c>
      <c r="B49" s="132">
        <v>0.05</v>
      </c>
      <c r="C49" s="127">
        <f>B49*B2</f>
        <v>0</v>
      </c>
      <c r="D49" s="43" t="s">
        <v>126</v>
      </c>
      <c r="E49" s="43"/>
      <c r="F49" s="66">
        <f t="shared" si="1"/>
        <v>0</v>
      </c>
      <c r="G49" s="25"/>
    </row>
    <row r="50" spans="1:7" ht="18">
      <c r="A50" s="126"/>
      <c r="B50" s="126"/>
      <c r="C50" s="126"/>
      <c r="D50" s="130" t="s">
        <v>127</v>
      </c>
      <c r="E50" s="131"/>
      <c r="F50" s="67">
        <f>F49+F48</f>
        <v>0</v>
      </c>
      <c r="G50" s="68">
        <f>F50</f>
        <v>0</v>
      </c>
    </row>
    <row r="51" spans="1:7" ht="21">
      <c r="A51" s="133"/>
      <c r="B51" s="131"/>
      <c r="C51" s="131"/>
      <c r="D51" s="131"/>
      <c r="E51" s="131"/>
      <c r="F51" s="131"/>
      <c r="G51" s="41"/>
    </row>
  </sheetData>
  <mergeCells count="50">
    <mergeCell ref="D5:E6"/>
    <mergeCell ref="D8:E8"/>
    <mergeCell ref="A5:B5"/>
    <mergeCell ref="C5:C6"/>
    <mergeCell ref="F5:F6"/>
    <mergeCell ref="A7:F7"/>
    <mergeCell ref="B8:B24"/>
    <mergeCell ref="C8:C24"/>
    <mergeCell ref="A25:F25"/>
    <mergeCell ref="D31:E31"/>
    <mergeCell ref="D32:E32"/>
    <mergeCell ref="D33:E33"/>
    <mergeCell ref="D34:E34"/>
    <mergeCell ref="D35:E35"/>
    <mergeCell ref="A36:D36"/>
    <mergeCell ref="A47:F47"/>
    <mergeCell ref="D23:E23"/>
    <mergeCell ref="D24:E24"/>
    <mergeCell ref="D26:E26"/>
    <mergeCell ref="D27:E27"/>
    <mergeCell ref="D28:E28"/>
    <mergeCell ref="D29:E29"/>
    <mergeCell ref="D30:E30"/>
    <mergeCell ref="D46:E46"/>
    <mergeCell ref="A8:A24"/>
    <mergeCell ref="A26:A35"/>
    <mergeCell ref="B26:B35"/>
    <mergeCell ref="C26:C35"/>
    <mergeCell ref="A37:A46"/>
    <mergeCell ref="A49:A50"/>
    <mergeCell ref="B49:B50"/>
    <mergeCell ref="C49:C50"/>
    <mergeCell ref="D50:E50"/>
    <mergeCell ref="A51:F51"/>
    <mergeCell ref="B37:B46"/>
    <mergeCell ref="C37:C46"/>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s>
  <conditionalFormatting sqref="F23:G23">
    <cfRule type="expression" dxfId="24" priority="1">
      <formula>0&lt;F2</formula>
    </cfRule>
  </conditionalFormatting>
  <conditionalFormatting sqref="F24">
    <cfRule type="expression" dxfId="23" priority="2">
      <formula>F3&gt;C8</formula>
    </cfRule>
  </conditionalFormatting>
  <conditionalFormatting sqref="F23:G23">
    <cfRule type="containsBlanks" dxfId="22" priority="3">
      <formula>LEN(TRIM(F23))=0</formula>
    </cfRule>
  </conditionalFormatting>
  <conditionalFormatting sqref="F23:G23">
    <cfRule type="containsBlanks" dxfId="21" priority="4">
      <formula>LEN(TRIM(F23))=0</formula>
    </cfRule>
  </conditionalFormatting>
  <conditionalFormatting sqref="F35">
    <cfRule type="expression" dxfId="20" priority="5">
      <formula>F35&gt;C26</formula>
    </cfRule>
  </conditionalFormatting>
  <conditionalFormatting sqref="F35">
    <cfRule type="expression" dxfId="19" priority="6">
      <formula>F35&lt;=C26</formula>
    </cfRule>
  </conditionalFormatting>
  <conditionalFormatting sqref="B3">
    <cfRule type="cellIs" dxfId="18" priority="7" operator="greaterThan">
      <formula>1</formula>
    </cfRule>
  </conditionalFormatting>
  <conditionalFormatting sqref="F46">
    <cfRule type="expression" dxfId="17" priority="8">
      <formula>F46&lt;=C37</formula>
    </cfRule>
  </conditionalFormatting>
  <conditionalFormatting sqref="F46">
    <cfRule type="expression" dxfId="16" priority="9">
      <formula>F46&gt;C37</formula>
    </cfRule>
  </conditionalFormatting>
  <conditionalFormatting sqref="F50:G50">
    <cfRule type="expression" dxfId="15" priority="10">
      <formula>F50&lt;=(C48+C49)</formula>
    </cfRule>
  </conditionalFormatting>
  <conditionalFormatting sqref="F50:G50">
    <cfRule type="expression" dxfId="14" priority="11">
      <formula>F50&gt;(C48+C49)</formula>
    </cfRule>
  </conditionalFormatting>
  <conditionalFormatting sqref="F24">
    <cfRule type="expression" dxfId="13" priority="12">
      <formula>F3&lt;=C8</formula>
    </cfRule>
  </conditionalFormatting>
  <conditionalFormatting sqref="F23:G23">
    <cfRule type="expression" dxfId="12" priority="13">
      <formula>F2&gt;C8</formula>
    </cfRule>
  </conditionalFormatting>
  <conditionalFormatting sqref="F23:G23">
    <cfRule type="expression" dxfId="11" priority="14">
      <formula>"E2&lt;=C8"</formula>
    </cfRule>
  </conditionalFormatting>
  <conditionalFormatting sqref="D2">
    <cfRule type="expression" dxfId="10" priority="15">
      <formula>D2&gt;B2</formula>
    </cfRule>
  </conditionalFormatting>
  <conditionalFormatting sqref="D2">
    <cfRule type="expression" dxfId="9" priority="16">
      <formula>D2&lt;=B2</formula>
    </cfRule>
  </conditionalFormatting>
  <conditionalFormatting sqref="D2">
    <cfRule type="containsBlanks" dxfId="8" priority="17">
      <formula>LEN(TRIM(D2))=0</formula>
    </cfRule>
  </conditionalFormatting>
  <conditionalFormatting sqref="D2">
    <cfRule type="cellIs" dxfId="7" priority="18" operator="equal">
      <formula>0</formula>
    </cfRule>
  </conditionalFormatting>
  <printOptions horizontalCentered="1"/>
  <pageMargins left="0.7" right="0.7" top="0.75" bottom="0.75" header="0" footer="0"/>
  <pageSetup pageOrder="overThenDown" orientation="landscape" cellComments="atEnd"/>
  <rowBreaks count="2" manualBreakCount="2">
    <brk id="24" man="1"/>
    <brk id="46" man="1"/>
  </rowBreaks>
  <colBreaks count="2" manualBreakCount="2">
    <brk man="1"/>
    <brk id="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5"/>
  <sheetViews>
    <sheetView workbookViewId="0"/>
  </sheetViews>
  <sheetFormatPr defaultColWidth="14.42578125" defaultRowHeight="15.75" customHeight="1"/>
  <cols>
    <col min="1" max="1" width="21" customWidth="1"/>
    <col min="2" max="2" width="38.28515625" customWidth="1"/>
    <col min="3" max="3" width="29.85546875" customWidth="1"/>
    <col min="4" max="4" width="24.140625" customWidth="1"/>
    <col min="5" max="5" width="17" customWidth="1"/>
    <col min="6" max="6" width="18.85546875" customWidth="1"/>
    <col min="7" max="7" width="19.7109375" customWidth="1"/>
    <col min="8" max="8" width="23.28515625" customWidth="1"/>
  </cols>
  <sheetData>
    <row r="1" spans="1:27" ht="15.75" customHeight="1">
      <c r="A1" s="151" t="s">
        <v>128</v>
      </c>
      <c r="B1" s="126"/>
      <c r="C1" s="126"/>
      <c r="D1" s="126"/>
      <c r="E1" s="126"/>
      <c r="F1" s="69"/>
      <c r="G1" s="70"/>
      <c r="H1" s="70"/>
      <c r="I1" s="71"/>
      <c r="J1" s="71"/>
      <c r="K1" s="71"/>
      <c r="L1" s="71"/>
      <c r="M1" s="71"/>
      <c r="N1" s="71"/>
      <c r="O1" s="71"/>
      <c r="P1" s="71"/>
      <c r="Q1" s="71"/>
      <c r="R1" s="71"/>
      <c r="S1" s="71"/>
      <c r="T1" s="71"/>
      <c r="U1" s="71"/>
      <c r="V1" s="71"/>
      <c r="W1" s="71"/>
      <c r="X1" s="71"/>
      <c r="Y1" s="71"/>
      <c r="Z1" s="71"/>
      <c r="AA1" s="71"/>
    </row>
    <row r="2" spans="1:27" ht="15.75" customHeight="1">
      <c r="A2" s="70" t="s">
        <v>129</v>
      </c>
      <c r="B2" s="70" t="s">
        <v>130</v>
      </c>
      <c r="C2" s="70" t="s">
        <v>131</v>
      </c>
      <c r="D2" s="70" t="s">
        <v>132</v>
      </c>
      <c r="E2" s="70" t="s">
        <v>133</v>
      </c>
      <c r="F2" s="69" t="s">
        <v>6</v>
      </c>
      <c r="G2" s="70" t="s">
        <v>7</v>
      </c>
      <c r="H2" s="70" t="s">
        <v>12</v>
      </c>
      <c r="I2" s="71"/>
      <c r="J2" s="71"/>
      <c r="K2" s="71"/>
      <c r="L2" s="71"/>
      <c r="M2" s="71"/>
      <c r="N2" s="71"/>
      <c r="O2" s="71"/>
      <c r="P2" s="71"/>
      <c r="Q2" s="71"/>
      <c r="R2" s="71"/>
      <c r="S2" s="71"/>
      <c r="T2" s="71"/>
      <c r="U2" s="71"/>
      <c r="V2" s="71"/>
      <c r="W2" s="71"/>
      <c r="X2" s="71"/>
      <c r="Y2" s="71"/>
      <c r="Z2" s="71"/>
      <c r="AA2" s="71"/>
    </row>
    <row r="3" spans="1:27" ht="15.75" customHeight="1">
      <c r="A3" s="72" t="s">
        <v>134</v>
      </c>
      <c r="B3" s="73" t="s">
        <v>135</v>
      </c>
      <c r="G3" s="74"/>
    </row>
    <row r="4" spans="1:27" ht="15.75" customHeight="1">
      <c r="A4" s="72" t="s">
        <v>134</v>
      </c>
      <c r="B4" s="73" t="s">
        <v>136</v>
      </c>
      <c r="G4" s="74"/>
    </row>
    <row r="5" spans="1:27" ht="15.75" customHeight="1">
      <c r="A5" s="72" t="s">
        <v>134</v>
      </c>
      <c r="B5" s="73" t="s">
        <v>137</v>
      </c>
      <c r="G5" s="74"/>
    </row>
    <row r="6" spans="1:27" ht="15.75" customHeight="1">
      <c r="A6" s="72" t="s">
        <v>134</v>
      </c>
      <c r="B6" s="73" t="s">
        <v>138</v>
      </c>
      <c r="G6" s="74"/>
    </row>
    <row r="7" spans="1:27" ht="15.75" customHeight="1">
      <c r="A7" s="72" t="s">
        <v>134</v>
      </c>
      <c r="B7" s="73" t="s">
        <v>139</v>
      </c>
      <c r="G7" s="74"/>
    </row>
    <row r="8" spans="1:27" ht="15.75" customHeight="1">
      <c r="A8" s="72" t="s">
        <v>134</v>
      </c>
      <c r="B8" s="73" t="s">
        <v>140</v>
      </c>
      <c r="G8" s="74"/>
    </row>
    <row r="9" spans="1:27" ht="15.75" customHeight="1">
      <c r="A9" s="75" t="s">
        <v>141</v>
      </c>
      <c r="B9" s="76" t="s">
        <v>142</v>
      </c>
      <c r="G9" s="74"/>
    </row>
    <row r="10" spans="1:27" ht="15.75" customHeight="1">
      <c r="A10" s="75" t="s">
        <v>141</v>
      </c>
      <c r="B10" s="76" t="s">
        <v>143</v>
      </c>
      <c r="G10" s="74"/>
    </row>
    <row r="11" spans="1:27" ht="15.75" customHeight="1">
      <c r="A11" s="75" t="s">
        <v>141</v>
      </c>
      <c r="B11" s="76" t="s">
        <v>144</v>
      </c>
      <c r="G11" s="74"/>
    </row>
    <row r="12" spans="1:27" ht="15.75" customHeight="1">
      <c r="A12" s="77" t="s">
        <v>145</v>
      </c>
      <c r="B12" s="73" t="s">
        <v>146</v>
      </c>
      <c r="G12" s="74"/>
    </row>
    <row r="13" spans="1:27" ht="15.75" customHeight="1">
      <c r="A13" s="77" t="s">
        <v>145</v>
      </c>
      <c r="B13" s="73" t="s">
        <v>147</v>
      </c>
      <c r="G13" s="74"/>
    </row>
    <row r="14" spans="1:27" ht="15.75" customHeight="1">
      <c r="A14" s="77" t="s">
        <v>145</v>
      </c>
      <c r="B14" s="73" t="s">
        <v>148</v>
      </c>
      <c r="G14" s="74"/>
    </row>
    <row r="15" spans="1:27" ht="15.75" customHeight="1">
      <c r="A15" s="77" t="s">
        <v>145</v>
      </c>
      <c r="B15" s="73" t="s">
        <v>149</v>
      </c>
      <c r="G15" s="74"/>
    </row>
  </sheetData>
  <mergeCells count="1">
    <mergeCell ref="A1:E1"/>
  </mergeCells>
  <conditionalFormatting sqref="G3:G15">
    <cfRule type="cellIs" dxfId="6" priority="1" operator="equal">
      <formula>"Haven't started"</formula>
    </cfRule>
  </conditionalFormatting>
  <conditionalFormatting sqref="G3:G15">
    <cfRule type="cellIs" dxfId="5" priority="2" operator="equal">
      <formula>"In progress"</formula>
    </cfRule>
  </conditionalFormatting>
  <conditionalFormatting sqref="G3:G15">
    <cfRule type="cellIs" dxfId="4" priority="3" operator="equal">
      <formula>"Complete"</formula>
    </cfRule>
  </conditionalFormatting>
  <dataValidations count="1">
    <dataValidation type="list" allowBlank="1" sqref="G3:G15" xr:uid="{00000000-0002-0000-0200-000000000000}">
      <formula1>"Haven't started,In progress,Complete"</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44"/>
  <sheetViews>
    <sheetView workbookViewId="0">
      <pane ySplit="2" topLeftCell="A3" activePane="bottomLeft" state="frozen"/>
      <selection pane="bottomLeft" activeCell="B4" sqref="B4"/>
    </sheetView>
  </sheetViews>
  <sheetFormatPr defaultColWidth="14.42578125" defaultRowHeight="15.75" customHeight="1"/>
  <cols>
    <col min="1" max="1" width="10.42578125" customWidth="1"/>
    <col min="2" max="2" width="51.7109375" customWidth="1"/>
    <col min="3" max="14" width="15.28515625" customWidth="1"/>
  </cols>
  <sheetData>
    <row r="1" spans="1:14" ht="1.5" customHeight="1">
      <c r="A1" s="156" t="s">
        <v>150</v>
      </c>
      <c r="B1" s="126"/>
      <c r="C1" s="78"/>
      <c r="D1" s="79"/>
      <c r="E1" s="79"/>
      <c r="F1" s="79"/>
      <c r="G1" s="79"/>
      <c r="H1" s="79"/>
      <c r="I1" s="80"/>
      <c r="J1" s="79"/>
      <c r="K1" s="79"/>
      <c r="L1" s="81"/>
      <c r="M1" s="82"/>
      <c r="N1" s="82"/>
    </row>
    <row r="2" spans="1:14" ht="213" customHeight="1">
      <c r="A2" s="157" t="s">
        <v>151</v>
      </c>
      <c r="B2" s="158"/>
      <c r="C2" s="83" t="s">
        <v>152</v>
      </c>
      <c r="D2" s="84" t="s">
        <v>153</v>
      </c>
      <c r="E2" s="85" t="s">
        <v>154</v>
      </c>
      <c r="F2" s="86" t="s">
        <v>155</v>
      </c>
      <c r="G2" s="86" t="s">
        <v>117</v>
      </c>
      <c r="H2" s="86" t="s">
        <v>118</v>
      </c>
      <c r="I2" s="86" t="s">
        <v>119</v>
      </c>
      <c r="J2" s="87" t="s">
        <v>156</v>
      </c>
      <c r="K2" s="88" t="s">
        <v>157</v>
      </c>
      <c r="L2" s="86" t="s">
        <v>121</v>
      </c>
      <c r="M2" s="89" t="s">
        <v>158</v>
      </c>
      <c r="N2" s="90"/>
    </row>
    <row r="3" spans="1:14" ht="46.5" customHeight="1">
      <c r="A3" s="153" t="s">
        <v>159</v>
      </c>
      <c r="B3" s="91" t="s">
        <v>160</v>
      </c>
      <c r="C3" s="92"/>
      <c r="D3" s="93"/>
      <c r="E3" s="93"/>
      <c r="F3" s="93"/>
      <c r="G3" s="93"/>
      <c r="H3" s="93"/>
      <c r="I3" s="93"/>
      <c r="J3" s="93"/>
      <c r="K3" s="93"/>
      <c r="L3" s="94"/>
      <c r="M3" s="95"/>
      <c r="N3" s="96"/>
    </row>
    <row r="4" spans="1:14" ht="46.5" customHeight="1">
      <c r="A4" s="126"/>
      <c r="B4" s="91" t="s">
        <v>161</v>
      </c>
      <c r="C4" s="92"/>
      <c r="D4" s="93"/>
      <c r="E4" s="93"/>
      <c r="F4" s="93"/>
      <c r="G4" s="93"/>
      <c r="H4" s="93"/>
      <c r="I4" s="93"/>
      <c r="J4" s="93"/>
      <c r="K4" s="93"/>
      <c r="L4" s="94"/>
      <c r="M4" s="95"/>
      <c r="N4" s="96"/>
    </row>
    <row r="5" spans="1:14" ht="46.5" customHeight="1">
      <c r="A5" s="126"/>
      <c r="B5" s="91" t="s">
        <v>162</v>
      </c>
      <c r="C5" s="92"/>
      <c r="D5" s="93"/>
      <c r="E5" s="93"/>
      <c r="F5" s="93"/>
      <c r="G5" s="93"/>
      <c r="H5" s="93"/>
      <c r="I5" s="93"/>
      <c r="J5" s="93"/>
      <c r="K5" s="93"/>
      <c r="L5" s="94"/>
      <c r="M5" s="95"/>
      <c r="N5" s="96"/>
    </row>
    <row r="6" spans="1:14" ht="46.5" customHeight="1">
      <c r="A6" s="126"/>
      <c r="B6" s="91" t="s">
        <v>163</v>
      </c>
      <c r="C6" s="92"/>
      <c r="D6" s="93"/>
      <c r="E6" s="93"/>
      <c r="F6" s="93"/>
      <c r="G6" s="93"/>
      <c r="H6" s="97"/>
      <c r="I6" s="93"/>
      <c r="J6" s="93"/>
      <c r="K6" s="93"/>
      <c r="L6" s="94"/>
      <c r="M6" s="95"/>
      <c r="N6" s="96"/>
    </row>
    <row r="7" spans="1:14" ht="46.5" customHeight="1">
      <c r="A7" s="126"/>
      <c r="B7" s="91" t="s">
        <v>164</v>
      </c>
      <c r="C7" s="92"/>
      <c r="D7" s="93"/>
      <c r="E7" s="93"/>
      <c r="F7" s="93"/>
      <c r="G7" s="93"/>
      <c r="H7" s="93"/>
      <c r="I7" s="93"/>
      <c r="J7" s="93"/>
      <c r="K7" s="93"/>
      <c r="L7" s="94"/>
      <c r="M7" s="95"/>
      <c r="N7" s="96"/>
    </row>
    <row r="8" spans="1:14" ht="46.5" customHeight="1">
      <c r="A8" s="126"/>
      <c r="B8" s="91" t="s">
        <v>165</v>
      </c>
      <c r="C8" s="92"/>
      <c r="D8" s="93"/>
      <c r="E8" s="93"/>
      <c r="F8" s="93"/>
      <c r="G8" s="93"/>
      <c r="H8" s="93"/>
      <c r="I8" s="93"/>
      <c r="J8" s="93"/>
      <c r="K8" s="93"/>
      <c r="L8" s="94"/>
      <c r="M8" s="95"/>
      <c r="N8" s="96"/>
    </row>
    <row r="9" spans="1:14" ht="46.5" customHeight="1">
      <c r="A9" s="126"/>
      <c r="B9" s="91" t="s">
        <v>166</v>
      </c>
      <c r="C9" s="92"/>
      <c r="D9" s="93"/>
      <c r="E9" s="93"/>
      <c r="F9" s="93"/>
      <c r="G9" s="93"/>
      <c r="H9" s="93"/>
      <c r="I9" s="93"/>
      <c r="J9" s="93"/>
      <c r="K9" s="93"/>
      <c r="L9" s="94"/>
      <c r="M9" s="95"/>
      <c r="N9" s="96"/>
    </row>
    <row r="10" spans="1:14" ht="46.5" customHeight="1">
      <c r="A10" s="126"/>
      <c r="B10" s="98" t="s">
        <v>167</v>
      </c>
      <c r="C10" s="99"/>
      <c r="D10" s="100"/>
      <c r="E10" s="100"/>
      <c r="F10" s="100"/>
      <c r="G10" s="100"/>
      <c r="H10" s="100"/>
      <c r="I10" s="100"/>
      <c r="J10" s="100"/>
      <c r="K10" s="100"/>
      <c r="L10" s="101"/>
      <c r="M10" s="101"/>
      <c r="N10" s="101"/>
    </row>
    <row r="11" spans="1:14" ht="46.5" customHeight="1">
      <c r="A11" s="152" t="s">
        <v>168</v>
      </c>
      <c r="B11" s="102" t="s">
        <v>169</v>
      </c>
      <c r="C11" s="92"/>
      <c r="D11" s="103"/>
      <c r="E11" s="103"/>
      <c r="F11" s="103"/>
      <c r="G11" s="103"/>
      <c r="H11" s="103"/>
      <c r="I11" s="103"/>
      <c r="J11" s="103"/>
      <c r="K11" s="103"/>
      <c r="L11" s="94"/>
      <c r="M11" s="95"/>
      <c r="N11" s="96"/>
    </row>
    <row r="12" spans="1:14" ht="46.5" customHeight="1">
      <c r="A12" s="126"/>
      <c r="B12" s="104" t="s">
        <v>170</v>
      </c>
      <c r="C12" s="105"/>
      <c r="D12" s="106"/>
      <c r="E12" s="106"/>
      <c r="F12" s="106"/>
      <c r="G12" s="106"/>
      <c r="H12" s="106"/>
      <c r="I12" s="106"/>
      <c r="J12" s="107"/>
      <c r="K12" s="107"/>
      <c r="L12" s="94"/>
      <c r="M12" s="95"/>
      <c r="N12" s="96"/>
    </row>
    <row r="13" spans="1:14" ht="46.5" customHeight="1">
      <c r="A13" s="126"/>
      <c r="B13" s="108" t="s">
        <v>171</v>
      </c>
      <c r="C13" s="105"/>
      <c r="D13" s="106"/>
      <c r="E13" s="106"/>
      <c r="F13" s="106"/>
      <c r="G13" s="106"/>
      <c r="H13" s="106"/>
      <c r="I13" s="106"/>
      <c r="J13" s="107"/>
      <c r="K13" s="107"/>
      <c r="L13" s="94"/>
      <c r="M13" s="95"/>
      <c r="N13" s="96"/>
    </row>
    <row r="14" spans="1:14" ht="46.5" customHeight="1">
      <c r="A14" s="126"/>
      <c r="B14" s="104" t="s">
        <v>172</v>
      </c>
      <c r="C14" s="105"/>
      <c r="D14" s="106"/>
      <c r="E14" s="106"/>
      <c r="F14" s="106"/>
      <c r="G14" s="106"/>
      <c r="H14" s="106"/>
      <c r="I14" s="106"/>
      <c r="J14" s="106"/>
      <c r="K14" s="106"/>
      <c r="L14" s="94"/>
      <c r="M14" s="95"/>
      <c r="N14" s="96"/>
    </row>
    <row r="15" spans="1:14" ht="46.5" customHeight="1">
      <c r="A15" s="126"/>
      <c r="B15" s="109" t="s">
        <v>173</v>
      </c>
      <c r="C15" s="110"/>
      <c r="D15" s="111"/>
      <c r="E15" s="111"/>
      <c r="F15" s="111"/>
      <c r="G15" s="111"/>
      <c r="H15" s="111"/>
      <c r="I15" s="111"/>
      <c r="J15" s="111"/>
      <c r="K15" s="111"/>
      <c r="L15" s="101"/>
      <c r="M15" s="112"/>
      <c r="N15" s="113"/>
    </row>
    <row r="16" spans="1:14" ht="46.5" customHeight="1">
      <c r="A16" s="153" t="s">
        <v>174</v>
      </c>
      <c r="B16" s="114" t="s">
        <v>175</v>
      </c>
      <c r="C16" s="92"/>
      <c r="D16" s="115"/>
      <c r="E16" s="115"/>
      <c r="F16" s="115"/>
      <c r="G16" s="115"/>
      <c r="H16" s="115"/>
      <c r="I16" s="115"/>
      <c r="J16" s="115"/>
      <c r="K16" s="115"/>
      <c r="L16" s="94"/>
      <c r="M16" s="95"/>
      <c r="N16" s="96"/>
    </row>
    <row r="17" spans="1:14" ht="46.5" customHeight="1">
      <c r="A17" s="126"/>
      <c r="B17" s="98" t="s">
        <v>176</v>
      </c>
      <c r="C17" s="110"/>
      <c r="D17" s="111"/>
      <c r="E17" s="111"/>
      <c r="F17" s="111"/>
      <c r="G17" s="111"/>
      <c r="H17" s="111"/>
      <c r="I17" s="111"/>
      <c r="J17" s="111"/>
      <c r="K17" s="111"/>
      <c r="L17" s="101"/>
      <c r="M17" s="101"/>
      <c r="N17" s="101"/>
    </row>
    <row r="18" spans="1:14" ht="46.5" customHeight="1">
      <c r="A18" s="152" t="s">
        <v>177</v>
      </c>
      <c r="B18" s="102" t="s">
        <v>178</v>
      </c>
      <c r="C18" s="92"/>
      <c r="D18" s="103"/>
      <c r="E18" s="115"/>
      <c r="F18" s="115"/>
      <c r="G18" s="115"/>
      <c r="H18" s="115"/>
      <c r="I18" s="115"/>
      <c r="J18" s="103"/>
      <c r="K18" s="103"/>
      <c r="L18" s="94"/>
      <c r="M18" s="95"/>
      <c r="N18" s="96"/>
    </row>
    <row r="19" spans="1:14" ht="46.5" customHeight="1">
      <c r="A19" s="126"/>
      <c r="B19" s="104" t="s">
        <v>179</v>
      </c>
      <c r="C19" s="105"/>
      <c r="D19" s="106"/>
      <c r="E19" s="107"/>
      <c r="F19" s="106"/>
      <c r="G19" s="106"/>
      <c r="H19" s="106"/>
      <c r="I19" s="106"/>
      <c r="J19" s="107"/>
      <c r="K19" s="107"/>
      <c r="L19" s="94"/>
      <c r="M19" s="95"/>
      <c r="N19" s="96"/>
    </row>
    <row r="20" spans="1:14" ht="46.5" customHeight="1">
      <c r="A20" s="126"/>
      <c r="B20" s="104" t="s">
        <v>180</v>
      </c>
      <c r="C20" s="105"/>
      <c r="D20" s="106"/>
      <c r="E20" s="107"/>
      <c r="F20" s="106"/>
      <c r="G20" s="106"/>
      <c r="H20" s="106"/>
      <c r="I20" s="106"/>
      <c r="J20" s="107"/>
      <c r="K20" s="107"/>
      <c r="L20" s="94"/>
      <c r="M20" s="95"/>
      <c r="N20" s="96"/>
    </row>
    <row r="21" spans="1:14" ht="46.5" customHeight="1">
      <c r="A21" s="126"/>
      <c r="B21" s="104" t="s">
        <v>181</v>
      </c>
      <c r="C21" s="105"/>
      <c r="D21" s="107"/>
      <c r="E21" s="107"/>
      <c r="F21" s="106"/>
      <c r="G21" s="106"/>
      <c r="H21" s="106"/>
      <c r="I21" s="106"/>
      <c r="J21" s="106"/>
      <c r="K21" s="106"/>
      <c r="L21" s="94"/>
      <c r="M21" s="95"/>
      <c r="N21" s="96"/>
    </row>
    <row r="22" spans="1:14" ht="46.5" customHeight="1">
      <c r="A22" s="126"/>
      <c r="B22" s="104" t="s">
        <v>182</v>
      </c>
      <c r="C22" s="105"/>
      <c r="D22" s="107"/>
      <c r="E22" s="107"/>
      <c r="F22" s="106"/>
      <c r="G22" s="106"/>
      <c r="H22" s="106"/>
      <c r="I22" s="106"/>
      <c r="J22" s="107"/>
      <c r="K22" s="107"/>
      <c r="L22" s="94"/>
      <c r="M22" s="95"/>
      <c r="N22" s="96"/>
    </row>
    <row r="23" spans="1:14" ht="46.5" customHeight="1">
      <c r="A23" s="126"/>
      <c r="B23" s="104" t="s">
        <v>183</v>
      </c>
      <c r="C23" s="105"/>
      <c r="D23" s="107"/>
      <c r="E23" s="107"/>
      <c r="F23" s="106"/>
      <c r="G23" s="106"/>
      <c r="H23" s="106"/>
      <c r="I23" s="106"/>
      <c r="J23" s="106"/>
      <c r="K23" s="106"/>
      <c r="L23" s="94"/>
      <c r="M23" s="95"/>
      <c r="N23" s="96"/>
    </row>
    <row r="24" spans="1:14" ht="46.5" customHeight="1">
      <c r="A24" s="153" t="s">
        <v>184</v>
      </c>
      <c r="B24" s="91" t="s">
        <v>185</v>
      </c>
      <c r="C24" s="116"/>
      <c r="D24" s="106"/>
      <c r="E24" s="106"/>
      <c r="F24" s="107"/>
      <c r="G24" s="106"/>
      <c r="H24" s="106"/>
      <c r="I24" s="106"/>
      <c r="J24" s="106"/>
      <c r="K24" s="106"/>
      <c r="L24" s="94"/>
      <c r="M24" s="95"/>
      <c r="N24" s="96"/>
    </row>
    <row r="25" spans="1:14" ht="46.5" customHeight="1">
      <c r="A25" s="126"/>
      <c r="B25" s="91" t="s">
        <v>186</v>
      </c>
      <c r="C25" s="105"/>
      <c r="D25" s="107"/>
      <c r="E25" s="106"/>
      <c r="F25" s="107"/>
      <c r="G25" s="106"/>
      <c r="H25" s="106"/>
      <c r="I25" s="106"/>
      <c r="J25" s="107"/>
      <c r="K25" s="107"/>
      <c r="L25" s="94"/>
      <c r="M25" s="95"/>
      <c r="N25" s="96"/>
    </row>
    <row r="26" spans="1:14" ht="46.5" customHeight="1">
      <c r="A26" s="126"/>
      <c r="B26" s="91" t="s">
        <v>187</v>
      </c>
      <c r="C26" s="116"/>
      <c r="D26" s="106"/>
      <c r="E26" s="107"/>
      <c r="F26" s="107"/>
      <c r="G26" s="106"/>
      <c r="H26" s="106"/>
      <c r="I26" s="106"/>
      <c r="J26" s="106"/>
      <c r="K26" s="106"/>
      <c r="L26" s="94"/>
      <c r="M26" s="95"/>
      <c r="N26" s="96"/>
    </row>
    <row r="27" spans="1:14" ht="46.5" customHeight="1">
      <c r="A27" s="126"/>
      <c r="B27" s="91" t="s">
        <v>188</v>
      </c>
      <c r="C27" s="105"/>
      <c r="D27" s="106"/>
      <c r="E27" s="106"/>
      <c r="F27" s="106"/>
      <c r="G27" s="107"/>
      <c r="H27" s="106"/>
      <c r="I27" s="106"/>
      <c r="J27" s="106"/>
      <c r="K27" s="106"/>
      <c r="L27" s="94"/>
      <c r="M27" s="95"/>
      <c r="N27" s="96"/>
    </row>
    <row r="28" spans="1:14" ht="46.5" customHeight="1">
      <c r="A28" s="126"/>
      <c r="B28" s="98" t="s">
        <v>189</v>
      </c>
      <c r="C28" s="110"/>
      <c r="D28" s="111"/>
      <c r="E28" s="111"/>
      <c r="F28" s="111"/>
      <c r="G28" s="117"/>
      <c r="H28" s="111"/>
      <c r="I28" s="111"/>
      <c r="J28" s="111"/>
      <c r="K28" s="111"/>
      <c r="L28" s="101"/>
      <c r="M28" s="101"/>
      <c r="N28" s="101"/>
    </row>
    <row r="29" spans="1:14" ht="46.5" customHeight="1">
      <c r="A29" s="152" t="s">
        <v>190</v>
      </c>
      <c r="B29" s="102" t="s">
        <v>191</v>
      </c>
      <c r="C29" s="118"/>
      <c r="D29" s="103"/>
      <c r="E29" s="115"/>
      <c r="F29" s="115"/>
      <c r="G29" s="103"/>
      <c r="H29" s="115"/>
      <c r="I29" s="115"/>
      <c r="J29" s="115"/>
      <c r="K29" s="115"/>
      <c r="L29" s="94"/>
      <c r="M29" s="95"/>
      <c r="N29" s="96"/>
    </row>
    <row r="30" spans="1:14" ht="46.5" customHeight="1">
      <c r="A30" s="126"/>
      <c r="B30" s="104" t="s">
        <v>192</v>
      </c>
      <c r="C30" s="105"/>
      <c r="D30" s="107"/>
      <c r="E30" s="107"/>
      <c r="F30" s="107"/>
      <c r="G30" s="107"/>
      <c r="H30" s="107"/>
      <c r="I30" s="106"/>
      <c r="J30" s="107"/>
      <c r="K30" s="107"/>
      <c r="L30" s="94"/>
      <c r="M30" s="95"/>
      <c r="N30" s="96"/>
    </row>
    <row r="31" spans="1:14" ht="46.5" customHeight="1">
      <c r="A31" s="126"/>
      <c r="B31" s="104" t="s">
        <v>193</v>
      </c>
      <c r="C31" s="105"/>
      <c r="D31" s="107"/>
      <c r="E31" s="107"/>
      <c r="F31" s="107"/>
      <c r="G31" s="107"/>
      <c r="H31" s="107"/>
      <c r="I31" s="106"/>
      <c r="J31" s="106"/>
      <c r="K31" s="106"/>
      <c r="L31" s="94"/>
      <c r="M31" s="95"/>
      <c r="N31" s="96"/>
    </row>
    <row r="32" spans="1:14" ht="46.5" customHeight="1">
      <c r="A32" s="153" t="s">
        <v>194</v>
      </c>
      <c r="B32" s="91" t="s">
        <v>195</v>
      </c>
      <c r="C32" s="105"/>
      <c r="D32" s="107"/>
      <c r="E32" s="107"/>
      <c r="F32" s="107"/>
      <c r="G32" s="107"/>
      <c r="H32" s="107"/>
      <c r="I32" s="107"/>
      <c r="J32" s="106"/>
      <c r="K32" s="106"/>
      <c r="L32" s="94"/>
      <c r="M32" s="95"/>
      <c r="N32" s="96"/>
    </row>
    <row r="33" spans="1:14" ht="46.5" customHeight="1">
      <c r="A33" s="126"/>
      <c r="B33" s="91" t="s">
        <v>196</v>
      </c>
      <c r="C33" s="105"/>
      <c r="D33" s="106"/>
      <c r="E33" s="106"/>
      <c r="F33" s="106"/>
      <c r="G33" s="106"/>
      <c r="H33" s="106"/>
      <c r="I33" s="106"/>
      <c r="J33" s="107"/>
      <c r="K33" s="107"/>
      <c r="L33" s="94"/>
      <c r="M33" s="95"/>
      <c r="N33" s="96"/>
    </row>
    <row r="34" spans="1:14" ht="46.5" customHeight="1">
      <c r="A34" s="126"/>
      <c r="B34" s="119" t="s">
        <v>197</v>
      </c>
      <c r="C34" s="95"/>
      <c r="D34" s="94"/>
      <c r="E34" s="94"/>
      <c r="F34" s="94"/>
      <c r="G34" s="94"/>
      <c r="H34" s="94"/>
      <c r="I34" s="94"/>
      <c r="J34" s="94"/>
      <c r="K34" s="94"/>
      <c r="L34" s="94"/>
      <c r="M34" s="95"/>
      <c r="N34" s="96"/>
    </row>
    <row r="35" spans="1:14" ht="46.5" customHeight="1">
      <c r="A35" s="126"/>
      <c r="B35" s="120" t="s">
        <v>198</v>
      </c>
      <c r="C35" s="112"/>
      <c r="D35" s="101"/>
      <c r="E35" s="101"/>
      <c r="F35" s="101"/>
      <c r="G35" s="101"/>
      <c r="H35" s="101"/>
      <c r="I35" s="101"/>
      <c r="J35" s="101"/>
      <c r="K35" s="101"/>
      <c r="L35" s="101"/>
      <c r="M35" s="101"/>
      <c r="N35" s="101"/>
    </row>
    <row r="36" spans="1:14" ht="46.5" customHeight="1">
      <c r="A36" s="154" t="s">
        <v>199</v>
      </c>
      <c r="B36" s="102" t="s">
        <v>200</v>
      </c>
      <c r="C36" s="95"/>
      <c r="D36" s="94"/>
      <c r="E36" s="94"/>
      <c r="F36" s="94"/>
      <c r="G36" s="94"/>
      <c r="H36" s="94"/>
      <c r="I36" s="94"/>
      <c r="J36" s="94"/>
      <c r="K36" s="94"/>
      <c r="L36" s="94"/>
      <c r="M36" s="95"/>
      <c r="N36" s="96"/>
    </row>
    <row r="37" spans="1:14" ht="46.5" customHeight="1">
      <c r="A37" s="126"/>
      <c r="B37" s="104" t="s">
        <v>201</v>
      </c>
      <c r="C37" s="95"/>
      <c r="D37" s="94"/>
      <c r="E37" s="94"/>
      <c r="F37" s="94"/>
      <c r="G37" s="94"/>
      <c r="H37" s="94"/>
      <c r="I37" s="94"/>
      <c r="J37" s="94"/>
      <c r="K37" s="94"/>
      <c r="L37" s="94"/>
      <c r="M37" s="95"/>
      <c r="N37" s="96"/>
    </row>
    <row r="38" spans="1:14" ht="46.5" customHeight="1">
      <c r="A38" s="126"/>
      <c r="B38" s="104" t="s">
        <v>202</v>
      </c>
      <c r="C38" s="95"/>
      <c r="D38" s="94"/>
      <c r="E38" s="94"/>
      <c r="F38" s="94"/>
      <c r="G38" s="94"/>
      <c r="H38" s="121"/>
      <c r="I38" s="94"/>
      <c r="J38" s="94"/>
      <c r="K38" s="94"/>
      <c r="L38" s="94"/>
      <c r="M38" s="95"/>
      <c r="N38" s="96"/>
    </row>
    <row r="39" spans="1:14" ht="46.5" customHeight="1">
      <c r="A39" s="126"/>
      <c r="B39" s="18" t="s">
        <v>203</v>
      </c>
      <c r="C39" s="95"/>
      <c r="D39" s="94"/>
      <c r="E39" s="94"/>
      <c r="F39" s="94"/>
      <c r="G39" s="94"/>
      <c r="H39" s="94"/>
      <c r="I39" s="94"/>
      <c r="J39" s="94"/>
      <c r="K39" s="94"/>
      <c r="L39" s="94"/>
      <c r="M39" s="122"/>
      <c r="N39" s="96"/>
    </row>
    <row r="40" spans="1:14" ht="46.5" customHeight="1">
      <c r="A40" s="126"/>
      <c r="B40" s="123" t="s">
        <v>204</v>
      </c>
      <c r="C40" s="112"/>
      <c r="D40" s="101"/>
      <c r="E40" s="101"/>
      <c r="F40" s="101"/>
      <c r="G40" s="101"/>
      <c r="H40" s="101"/>
      <c r="I40" s="101"/>
      <c r="J40" s="101"/>
      <c r="K40" s="101"/>
      <c r="L40" s="101"/>
      <c r="M40" s="101"/>
      <c r="N40" s="101"/>
    </row>
    <row r="41" spans="1:14" ht="46.5" customHeight="1">
      <c r="A41" s="155" t="s">
        <v>205</v>
      </c>
      <c r="B41" s="114" t="s">
        <v>206</v>
      </c>
      <c r="C41" s="95"/>
      <c r="D41" s="94"/>
      <c r="E41" s="94"/>
      <c r="F41" s="94"/>
      <c r="G41" s="94"/>
      <c r="H41" s="94"/>
      <c r="I41" s="94"/>
      <c r="J41" s="94"/>
      <c r="K41" s="94"/>
      <c r="L41" s="94"/>
      <c r="M41" s="95"/>
      <c r="N41" s="96"/>
    </row>
    <row r="42" spans="1:14" ht="46.5" customHeight="1">
      <c r="A42" s="126"/>
      <c r="B42" s="91" t="s">
        <v>207</v>
      </c>
      <c r="C42" s="95"/>
      <c r="D42" s="94"/>
      <c r="E42" s="94"/>
      <c r="F42" s="94"/>
      <c r="G42" s="94"/>
      <c r="H42" s="94"/>
      <c r="I42" s="94"/>
      <c r="J42" s="94"/>
      <c r="K42" s="94"/>
      <c r="L42" s="94"/>
      <c r="M42" s="95"/>
      <c r="N42" s="96"/>
    </row>
    <row r="43" spans="1:14" ht="46.5" customHeight="1">
      <c r="A43" s="126"/>
      <c r="B43" s="119" t="s">
        <v>208</v>
      </c>
      <c r="C43" s="95"/>
      <c r="D43" s="94"/>
      <c r="E43" s="94"/>
      <c r="F43" s="94"/>
      <c r="G43" s="94"/>
      <c r="H43" s="94"/>
      <c r="I43" s="94"/>
      <c r="J43" s="94"/>
      <c r="K43" s="94"/>
      <c r="L43" s="94"/>
      <c r="M43" s="95"/>
      <c r="N43" s="124"/>
    </row>
    <row r="44" spans="1:14" ht="46.5" customHeight="1">
      <c r="A44" s="126"/>
      <c r="B44" s="120" t="s">
        <v>209</v>
      </c>
      <c r="C44" s="112"/>
      <c r="D44" s="101"/>
      <c r="E44" s="101"/>
      <c r="F44" s="101"/>
      <c r="G44" s="101"/>
      <c r="H44" s="101"/>
      <c r="I44" s="101"/>
      <c r="J44" s="101"/>
      <c r="K44" s="101"/>
      <c r="L44" s="101"/>
      <c r="M44" s="101"/>
      <c r="N44" s="101"/>
    </row>
  </sheetData>
  <mergeCells count="11">
    <mergeCell ref="A29:A31"/>
    <mergeCell ref="A32:A35"/>
    <mergeCell ref="A36:A40"/>
    <mergeCell ref="A41:A44"/>
    <mergeCell ref="A1:B1"/>
    <mergeCell ref="A2:B2"/>
    <mergeCell ref="A3:A10"/>
    <mergeCell ref="A11:A15"/>
    <mergeCell ref="A16:A17"/>
    <mergeCell ref="A18:A23"/>
    <mergeCell ref="A24:A28"/>
  </mergeCells>
  <conditionalFormatting sqref="A1:G44 H1:H5 I1:N44 H7:H44">
    <cfRule type="cellIs" dxfId="3" priority="1" operator="equal">
      <formula>"A"</formula>
    </cfRule>
  </conditionalFormatting>
  <conditionalFormatting sqref="A1:G44 H1:H5 I1:N44 H7:H44">
    <cfRule type="cellIs" dxfId="2" priority="2" operator="equal">
      <formula>"C"</formula>
    </cfRule>
  </conditionalFormatting>
  <conditionalFormatting sqref="A1:G44 H1:H5 I1:N44 H7:H44">
    <cfRule type="cellIs" dxfId="1" priority="3" operator="equal">
      <formula>"R"</formula>
    </cfRule>
  </conditionalFormatting>
  <conditionalFormatting sqref="A1:G44 H1:H5 I1:N44 H7:H44">
    <cfRule type="cellIs" dxfId="0" priority="4" operator="equal">
      <formula>"I"</formula>
    </cfRule>
  </conditionalFormatting>
  <printOptions horizontalCentered="1"/>
  <pageMargins left="0.25" right="0.25" top="0.75" bottom="0.75" header="0" footer="0"/>
  <pageSetup pageOrder="overThenDown" orientation="portrait" cellComments="atEnd"/>
  <rowBreaks count="2" manualBreakCount="2">
    <brk id="1" man="1"/>
    <brk id="33" man="1"/>
  </rowBreaks>
  <colBreaks count="2" manualBreakCount="2">
    <brk id="1" man="1"/>
    <brk id="1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AF170F93C784C8DA3AFB076026A19" ma:contentTypeVersion="16" ma:contentTypeDescription="Create a new document." ma:contentTypeScope="" ma:versionID="b0c9d3df2ea3bd84dda6627cccf9d789">
  <xsd:schema xmlns:xsd="http://www.w3.org/2001/XMLSchema" xmlns:xs="http://www.w3.org/2001/XMLSchema" xmlns:p="http://schemas.microsoft.com/office/2006/metadata/properties" xmlns:ns2="d92986be-a37e-47db-bb4e-f269fa1f8195" xmlns:ns3="c5a805ab-eab6-4666-9c3b-83d01db658f6" targetNamespace="http://schemas.microsoft.com/office/2006/metadata/properties" ma:root="true" ma:fieldsID="4d87b8dc06928f4d8cbddab243586032" ns2:_="" ns3:_="">
    <xsd:import namespace="d92986be-a37e-47db-bb4e-f269fa1f8195"/>
    <xsd:import namespace="c5a805ab-eab6-4666-9c3b-83d01db658f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986be-a37e-47db-bb4e-f269fa1f819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827fba2d-bdf7-44e0-8900-d431cb34c1e4}" ma:internalName="TaxCatchAll" ma:showField="CatchAllData" ma:web="d92986be-a37e-47db-bb4e-f269fa1f819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805ab-eab6-4666-9c3b-83d01db658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cfba768-895a-449b-b84c-84e1fca9e86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92986be-a37e-47db-bb4e-f269fa1f8195">4XNWWFTVNA7R-737600375-9322</_dlc_DocId>
    <_dlc_DocIdUrl xmlns="d92986be-a37e-47db-bb4e-f269fa1f8195">
      <Url>https://region1esc.sharepoint.com/sites/SubHub_DS/_layouts/15/DocIdRedir.aspx?ID=4XNWWFTVNA7R-737600375-9322</Url>
      <Description>4XNWWFTVNA7R-737600375-9322</Description>
    </_dlc_DocIdUrl>
    <TaxCatchAll xmlns="d92986be-a37e-47db-bb4e-f269fa1f8195" xsi:nil="true"/>
    <lcf76f155ced4ddcb4097134ff3c332f xmlns="c5a805ab-eab6-4666-9c3b-83d01db658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AB11B1-1C68-4204-8732-39F30E32AC5F}"/>
</file>

<file path=customXml/itemProps2.xml><?xml version="1.0" encoding="utf-8"?>
<ds:datastoreItem xmlns:ds="http://schemas.openxmlformats.org/officeDocument/2006/customXml" ds:itemID="{ED3C611F-7D20-4513-BD42-180B9757A480}"/>
</file>

<file path=customXml/itemProps3.xml><?xml version="1.0" encoding="utf-8"?>
<ds:datastoreItem xmlns:ds="http://schemas.openxmlformats.org/officeDocument/2006/customXml" ds:itemID="{BB37431E-0C5D-453C-8FC6-0D7EB1C1F40E}"/>
</file>

<file path=customXml/itemProps4.xml><?xml version="1.0" encoding="utf-8"?>
<ds:datastoreItem xmlns:ds="http://schemas.openxmlformats.org/officeDocument/2006/customXml" ds:itemID="{DAED9E8A-6692-45B4-BC93-1D4D5E3F25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Tutor Modeling Plan</vt:lpstr>
      <vt:lpstr>Budget Modeling</vt:lpstr>
      <vt:lpstr>Implementation Project Plan</vt:lpstr>
      <vt:lpstr>RACI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Darlene Garza</dc:creator>
  <cp:lastModifiedBy>Darlene Garza</cp:lastModifiedBy>
  <dcterms:created xsi:type="dcterms:W3CDTF">2021-11-15T16:08:05Z</dcterms:created>
  <dcterms:modified xsi:type="dcterms:W3CDTF">2021-11-15T16:08:07Z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f32706-fe86-4b62-af2d-6e74b45d5d5a_Enabled">
    <vt:lpwstr>True</vt:lpwstr>
  </property>
  <property fmtid="{D5CDD505-2E9C-101B-9397-08002B2CF9AE}" pid="3" name="MSIP_Label_90f32706-fe86-4b62-af2d-6e74b45d5d5a_SiteId">
    <vt:lpwstr>f6a74088-4873-4402-8f71-34eeefe7d954</vt:lpwstr>
  </property>
  <property fmtid="{D5CDD505-2E9C-101B-9397-08002B2CF9AE}" pid="4" name="MSIP_Label_90f32706-fe86-4b62-af2d-6e74b45d5d5a_Owner">
    <vt:lpwstr>dagarza@esc1.net</vt:lpwstr>
  </property>
  <property fmtid="{D5CDD505-2E9C-101B-9397-08002B2CF9AE}" pid="5" name="MSIP_Label_90f32706-fe86-4b62-af2d-6e74b45d5d5a_SetDate">
    <vt:lpwstr>2021-11-15T16:07:18.5552730Z</vt:lpwstr>
  </property>
  <property fmtid="{D5CDD505-2E9C-101B-9397-08002B2CF9AE}" pid="6" name="MSIP_Label_90f32706-fe86-4b62-af2d-6e74b45d5d5a_Name">
    <vt:lpwstr>General</vt:lpwstr>
  </property>
  <property fmtid="{D5CDD505-2E9C-101B-9397-08002B2CF9AE}" pid="7" name="MSIP_Label_90f32706-fe86-4b62-af2d-6e74b45d5d5a_Application">
    <vt:lpwstr>Microsoft Azure Information Protection</vt:lpwstr>
  </property>
  <property fmtid="{D5CDD505-2E9C-101B-9397-08002B2CF9AE}" pid="8" name="MSIP_Label_90f32706-fe86-4b62-af2d-6e74b45d5d5a_ActionId">
    <vt:lpwstr>ef43e1d7-4f2f-4b84-a2bf-a371e5f31ff3</vt:lpwstr>
  </property>
  <property fmtid="{D5CDD505-2E9C-101B-9397-08002B2CF9AE}" pid="9" name="MSIP_Label_90f32706-fe86-4b62-af2d-6e74b45d5d5a_Extended_MSFT_Method">
    <vt:lpwstr>Automatic</vt:lpwstr>
  </property>
  <property fmtid="{D5CDD505-2E9C-101B-9397-08002B2CF9AE}" pid="10" name="Sensitivity">
    <vt:lpwstr>General</vt:lpwstr>
  </property>
  <property fmtid="{D5CDD505-2E9C-101B-9397-08002B2CF9AE}" pid="11" name="ContentTypeId">
    <vt:lpwstr>0x0101000FDAF170F93C784C8DA3AFB076026A19</vt:lpwstr>
  </property>
  <property fmtid="{D5CDD505-2E9C-101B-9397-08002B2CF9AE}" pid="12" name="_dlc_DocIdItemGuid">
    <vt:lpwstr>4c8a5b47-433e-47f0-b602-05f7908ff4e1</vt:lpwstr>
  </property>
</Properties>
</file>